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งานที่ทำที่งานพัสดุ\บางรัก66\"/>
    </mc:Choice>
  </mc:AlternateContent>
  <xr:revisionPtr revIDLastSave="0" documentId="13_ncr:1_{1865B5DC-601D-466C-9553-5A494A224655}" xr6:coauthVersionLast="47" xr6:coauthVersionMax="47" xr10:uidLastSave="{00000000-0000-0000-0000-000000000000}"/>
  <bookViews>
    <workbookView xWindow="-120" yWindow="-120" windowWidth="24240" windowHeight="13140" activeTab="1" xr2:uid="{B5273123-E0B5-46D2-A393-BB53E552A007}"/>
  </bookViews>
  <sheets>
    <sheet name="ใบสรุปราคา" sheetId="1" r:id="rId1"/>
    <sheet name="สรุปส่วนงาน" sheetId="2" r:id="rId2"/>
    <sheet name="BOQ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FAC1">[1]สรุป!$C$307</definedName>
    <definedName name="_Fill" localSheetId="0" hidden="1">[2]PL!#REF!</definedName>
    <definedName name="_Fill" hidden="1">[2]PL!#REF!</definedName>
    <definedName name="aa" localSheetId="2" hidden="1">{"'SUMMATION'!$B$2:$I$2"}</definedName>
    <definedName name="aa" localSheetId="0" hidden="1">{"'SUMMATION'!$B$2:$I$2"}</definedName>
    <definedName name="aa" localSheetId="1" hidden="1">{"'SUMMATION'!$B$2:$I$2"}</definedName>
    <definedName name="aa" hidden="1">{"'SUMMATION'!$B$2:$I$2"}</definedName>
    <definedName name="aaa" localSheetId="2" hidden="1">{"'SUMMATION'!$B$2:$I$2"}</definedName>
    <definedName name="aaa" localSheetId="0" hidden="1">{"'SUMMATION'!$B$2:$I$2"}</definedName>
    <definedName name="aaa" localSheetId="1" hidden="1">{"'SUMMATION'!$B$2:$I$2"}</definedName>
    <definedName name="aaa" hidden="1">{"'SUMMATION'!$B$2:$I$2"}</definedName>
    <definedName name="CCTV">[3]boq!#REF!</definedName>
    <definedName name="DB12_MM.">#N/A</definedName>
    <definedName name="DB16_MM.">#N/A</definedName>
    <definedName name="DB20_MM.">#N/A</definedName>
    <definedName name="DB25_MM.">#N/A</definedName>
    <definedName name="DB28_MM.">#N/A</definedName>
    <definedName name="factor_table">#N/A</definedName>
    <definedName name="HTML_CodePage" hidden="1">874</definedName>
    <definedName name="HTML_Control" localSheetId="2" hidden="1">{"'SUMMATION'!$B$2:$I$2"}</definedName>
    <definedName name="HTML_Control" localSheetId="0" hidden="1">{"'SUMMATION'!$B$2:$I$2"}</definedName>
    <definedName name="HTML_Control" localSheetId="1" hidden="1">{"'SUMMATION'!$B$2:$I$2"}</definedName>
    <definedName name="HTML_Control" hidden="1">{"'SUMMATION'!$B$2:$I$2"}</definedName>
    <definedName name="HTML_Description" hidden="1">""</definedName>
    <definedName name="HTML_Email" hidden="1">""</definedName>
    <definedName name="HTML_Header" hidden="1">"SUMMATION"</definedName>
    <definedName name="HTML_LastUpdate" hidden="1">"21/3/02"</definedName>
    <definedName name="HTML_LineAfter" hidden="1">FALSE</definedName>
    <definedName name="HTML_LineBefore" hidden="1">FALSE</definedName>
    <definedName name="HTML_Name" hidden="1">"Estimate_5"</definedName>
    <definedName name="HTML_OBDlg2" hidden="1">TRUE</definedName>
    <definedName name="HTML_OBDlg4" hidden="1">TRUE</definedName>
    <definedName name="HTML_OS" hidden="1">0</definedName>
    <definedName name="HTML_PathFile" hidden="1">"C:\SAni.htm"</definedName>
    <definedName name="HTML_Title" hidden="1">"อาคารเรียนรวม"</definedName>
    <definedName name="MATV">[3]boq!#REF!</definedName>
    <definedName name="MATV1">[3]boq!#REF!</definedName>
    <definedName name="_xlnm.Print_Area" localSheetId="2">BOQ!$A$1:$L$524</definedName>
    <definedName name="_xlnm.Print_Area" localSheetId="0">ใบสรุปราคา!$A$1:$K$41</definedName>
    <definedName name="_xlnm.Print_Area" localSheetId="1">สรุปส่วนงาน!$A$1:$G$73</definedName>
    <definedName name="_xlnm.Print_Area">#N/A</definedName>
    <definedName name="PRINT_AREA_MI">'[4]LOTUS-EE1'!#REF!</definedName>
    <definedName name="_xlnm.Print_Titles" localSheetId="2">BOQ!$52:$55</definedName>
    <definedName name="_xlnm.Print_Titles" localSheetId="1">สรุปส่วนงาน!$5:$6</definedName>
    <definedName name="_xlnm.Print_Titles">'[5]บัญชีวัสดุ-ราคา'!$A$44:$IV$47</definedName>
    <definedName name="WALL" localSheetId="2" hidden="1">{"'SUMMATION'!$B$2:$I$2"}</definedName>
    <definedName name="WALL" localSheetId="0" hidden="1">{"'SUMMATION'!$B$2:$I$2"}</definedName>
    <definedName name="WALL" localSheetId="1" hidden="1">{"'SUMMATION'!$B$2:$I$2"}</definedName>
    <definedName name="WALL" hidden="1">{"'SUMMATION'!$B$2:$I$2"}</definedName>
    <definedName name="WEIGHT">#N/A</definedName>
    <definedName name="แสง">[3]boq!#REF!</definedName>
    <definedName name="แสงสว่างห้องประชุม">[3]boq!#REF!</definedName>
    <definedName name="โครงการ__อาคาร_พักแพทย์_พยาบาล_เภสัชกร_และ_ทันตแพทย์">#N/A</definedName>
    <definedName name="ใบ" localSheetId="2" hidden="1">{"'SUMMATION'!$B$2:$I$2"}</definedName>
    <definedName name="ใบ" localSheetId="0" hidden="1">{"'SUMMATION'!$B$2:$I$2"}</definedName>
    <definedName name="ใบ" localSheetId="1" hidden="1">{"'SUMMATION'!$B$2:$I$2"}</definedName>
    <definedName name="ใบ" hidden="1">{"'SUMMATION'!$B$2:$I$2"}</definedName>
    <definedName name="กราวน์">[3]boq!#REF!</definedName>
    <definedName name="ปก32" localSheetId="2" hidden="1">{"'SUMMATION'!$B$2:$I$2"}</definedName>
    <definedName name="ปก32" localSheetId="0" hidden="1">{"'SUMMATION'!$B$2:$I$2"}</definedName>
    <definedName name="ปก32" localSheetId="1" hidden="1">{"'SUMMATION'!$B$2:$I$2"}</definedName>
    <definedName name="ปก32" hidden="1">{"'SUMMATION'!$B$2:$I$2"}</definedName>
    <definedName name="ภาพและเสียง">[3]boq!#REF!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0" i="3" l="1"/>
  <c r="G306" i="3"/>
  <c r="G302" i="3"/>
  <c r="G296" i="3"/>
  <c r="G291" i="3"/>
  <c r="G287" i="3"/>
  <c r="G277" i="3"/>
  <c r="G222" i="3"/>
  <c r="G124" i="3"/>
  <c r="E53" i="3"/>
  <c r="E52" i="3"/>
  <c r="G48" i="3"/>
  <c r="G41" i="3"/>
  <c r="G38" i="3"/>
  <c r="G31" i="3"/>
  <c r="G25" i="1"/>
</calcChain>
</file>

<file path=xl/sharedStrings.xml><?xml version="1.0" encoding="utf-8"?>
<sst xmlns="http://schemas.openxmlformats.org/spreadsheetml/2006/main" count="703" uniqueCount="388">
  <si>
    <t>สรุปผลการประมาณราคาค่าปรับปรุงศูนย์บริการโรคผิวหนังรูปแบบพิเศษ สาขาบางรัก สถาบันโรคผิวหนัง</t>
  </si>
  <si>
    <t xml:space="preserve">ส่วนราชการ สถาบันโรคผิวหนัง กรมการแพทย์  กระทรวงสาธารณสุข   โทร. 0952072866 </t>
  </si>
  <si>
    <t xml:space="preserve"> </t>
  </si>
  <si>
    <t>โครงการก่อสร้าง</t>
  </si>
  <si>
    <t>ปรับปรุงศูนย์บริการโรคผิวหนังรูปแบบพิเศษ สาขาบางรัก สถาบันโรคผิวหนัง</t>
  </si>
  <si>
    <t>สถานที่ก่อสร้าง</t>
  </si>
  <si>
    <t xml:space="preserve">ชั้น 8 อาคารศูนย์ความเป็นเลิศ โรคติดต่อทางเพศสัมพันธ์บางรัก </t>
  </si>
  <si>
    <t xml:space="preserve">หน่วยงานออกแบบแปลนและรายการ   </t>
  </si>
  <si>
    <t>สถาบันโรคผิวหนัง กรมการแพทย์</t>
  </si>
  <si>
    <t xml:space="preserve">แบบเลขที่ </t>
  </si>
  <si>
    <t xml:space="preserve">เอกสารเลขที่ </t>
  </si>
  <si>
    <t>พื้นที่อาคาร</t>
  </si>
  <si>
    <t>ตร.ม.</t>
  </si>
  <si>
    <t>ประมาณราคาตามแบบ     ปร.4</t>
  </si>
  <si>
    <t xml:space="preserve">จำนวน  </t>
  </si>
  <si>
    <t>แผ่น</t>
  </si>
  <si>
    <t xml:space="preserve">จำนวนชั้น </t>
  </si>
  <si>
    <t>ชั้น</t>
  </si>
  <si>
    <t>ราคาค่าวัสดุ สำนักดัชนีเศรษฐกิจการค้า  กระทรวงพานิชย์ กรุงเทพมหานคร</t>
  </si>
  <si>
    <t>ประจำเดือน</t>
  </si>
  <si>
    <t>ตุลาคม 2565</t>
  </si>
  <si>
    <t>ราคาค่าแรงงานตามบัญชีค่าแรงงาน / ค่าดำเนินการ สำหรับถอดแบบคำนวณราคากลางงานก่อสร้างเดือน ธันวาคม 2561</t>
  </si>
  <si>
    <t xml:space="preserve">ประมาณราคาเมื่อเดือน </t>
  </si>
  <si>
    <t>ปรับราคาเมื่อเดือน พฤศจิกายน 2565</t>
  </si>
  <si>
    <t>หลักเกณฑ์การกำหนดราคากลางงานก่อสร้าง หนังสือกระทรวงการคลังที่  กค.0433.2 / ว.1288 ลงวันที่ 17 ตุลาคม 2565</t>
  </si>
  <si>
    <r>
      <t>FACTOR . F  ประเภทงานอาคาร</t>
    </r>
    <r>
      <rPr>
        <sz val="16"/>
        <rFont val="TH SarabunPSK"/>
        <family val="2"/>
      </rPr>
      <t xml:space="preserve">  เงื่อนไข  - เงินล่วงหน้าจ่าย  0%  ,  - เงินประกันผลงานหัก  0 % ,  - ดอกเบี้ยเงินกู้  6 %  ,  ค่าภาษีมูลค่าเพิ่ม  7 % </t>
    </r>
  </si>
  <si>
    <t>ลำดับที่</t>
  </si>
  <si>
    <t>รายการ</t>
  </si>
  <si>
    <t>ราคาค่าก่อสร้าง</t>
  </si>
  <si>
    <t>หมายเหตุ</t>
  </si>
  <si>
    <t>ค่างานส่วนที่ 1 ค่างานต้นทุน (คำนวณในราคาทุน)</t>
  </si>
  <si>
    <t xml:space="preserve">     ราคารวมค่า  Factor  F</t>
  </si>
  <si>
    <t>ค่างานส่วนที่ 2 ครุภัณฑ์จัดซื้อ หรือสั่งซื้อ</t>
  </si>
  <si>
    <r>
      <t xml:space="preserve">      ราคารวมค่าภาษีมูลค่าเพิ่ม (</t>
    </r>
    <r>
      <rPr>
        <b/>
        <sz val="16"/>
        <rFont val="TH SarabunPSK"/>
        <family val="2"/>
      </rPr>
      <t xml:space="preserve">VAT)  </t>
    </r>
  </si>
  <si>
    <t>7 %</t>
  </si>
  <si>
    <t xml:space="preserve">ค่างานส่วนที่ 3  ค่าใช้จ่ายพิเศษตามข้อกำหนด (ถ้ามี) </t>
  </si>
  <si>
    <t>สรุป</t>
  </si>
  <si>
    <t>รวมค่าก่อสร้างเป็นเงินทั้งสิ้น  (1)+(2)+(3)</t>
  </si>
  <si>
    <t>คิดเป็นเงินทั้งสิ้นโดยประมาณ</t>
  </si>
  <si>
    <t>(ตัวอักษร)</t>
  </si>
  <si>
    <t xml:space="preserve">เฉลี่ยราคา </t>
  </si>
  <si>
    <t>บาท / ตร.ม.</t>
  </si>
  <si>
    <t>แบบสรุปค่าก่อสร้างของงานก่อสร้างอาคาร</t>
  </si>
  <si>
    <t xml:space="preserve">โครงการก่อสร้าง </t>
  </si>
  <si>
    <t xml:space="preserve">สถานที่ก่อสร้าง </t>
  </si>
  <si>
    <t>เอกสารเลขที่</t>
  </si>
  <si>
    <t>ลำดับ</t>
  </si>
  <si>
    <t>จำนวนเงิน</t>
  </si>
  <si>
    <t>ส่วนที่ 1  ค่างานต้นทุน (คำนวณในราคาทุน)</t>
  </si>
  <si>
    <r>
      <t>กลุ่มงานที่ 1</t>
    </r>
    <r>
      <rPr>
        <sz val="16"/>
        <color indexed="8"/>
        <rFont val="TH SarabunPSK"/>
        <family val="2"/>
      </rPr>
      <t xml:space="preserve"> </t>
    </r>
  </si>
  <si>
    <t>(คิดเฉพาะค่าวัสดุและค่าแรงงานหรือทุนซึ่งยังไม่รวมค่าอำนวยการ ดอกเบี้ย กำไร และภาษี)</t>
  </si>
  <si>
    <t xml:space="preserve">งานโครงสร้างวิศวกรรม </t>
  </si>
  <si>
    <t xml:space="preserve">1.1.1 งานโครงสร้าง คสล. </t>
  </si>
  <si>
    <t>1.1.2 งานโครงหลังคาเหล็ก</t>
  </si>
  <si>
    <t>งานสถาปัตยกรรม</t>
  </si>
  <si>
    <t>1.2.1 งานรื้อถอน</t>
  </si>
  <si>
    <t>1.2.2 งานฝ้าเพดาน</t>
  </si>
  <si>
    <t>1.2.3 งานผนัง - ผิวผนัง</t>
  </si>
  <si>
    <t>1.2.4 งานพื้น - ผิวพื้น</t>
  </si>
  <si>
    <t>1.2.5 งานประตู - หน้าต่าง</t>
  </si>
  <si>
    <t>1.2.6 งานสุขภัณฑ์</t>
  </si>
  <si>
    <t>1.2.7 งานทาสี</t>
  </si>
  <si>
    <t xml:space="preserve">งานระบบสุขาภิบาล </t>
  </si>
  <si>
    <t>งานระบบไฟฟ้า และสื่อสาร</t>
  </si>
  <si>
    <t>1.4.1 งานระบบไฟฟ้า - ดวงโคม</t>
  </si>
  <si>
    <t xml:space="preserve">  </t>
  </si>
  <si>
    <t>1.4.2 งานระบบคอมพิวเตอร์( LAN )</t>
  </si>
  <si>
    <t xml:space="preserve">1.4.3 งานระบบกล้องวงจรปิด (CCTV SYSTEM) </t>
  </si>
  <si>
    <t>1.4.4 งานระบบ Nurse Call</t>
  </si>
  <si>
    <t>งานระบบปรับอากาศและระบายอากาศ</t>
  </si>
  <si>
    <t>งานระบบเครื่องกลและงานพิเศษอื่นๆ</t>
  </si>
  <si>
    <t>รวมค่างานกลุ่มงานที่ 1</t>
  </si>
  <si>
    <r>
      <t>กลุ่มงานที่ 2</t>
    </r>
    <r>
      <rPr>
        <sz val="16"/>
        <color indexed="8"/>
        <rFont val="TH SarabunPSK"/>
        <family val="2"/>
      </rPr>
      <t xml:space="preserve"> </t>
    </r>
  </si>
  <si>
    <t>งานครุภัณฑ์จัดจ้าง หรือสั่งทำ</t>
  </si>
  <si>
    <t>รวมค่างานกลุ่มงานที่ 2</t>
  </si>
  <si>
    <t>กลุ่มงานที่ 3</t>
  </si>
  <si>
    <t>งานภูมิทัศน์</t>
  </si>
  <si>
    <t>งานผังบริเวณและงานก่อสร้างประกอบอื่น ๆ</t>
  </si>
  <si>
    <t>รวมค่างานกลุ่มงานที่ 3</t>
  </si>
  <si>
    <t>รวมค่างานส่วนที่ 1</t>
  </si>
  <si>
    <t>ส่วนที่ 2  หมวดงานครุภัณฑ์จัดซื้อหรือสั่งซื้อ</t>
  </si>
  <si>
    <t>(คิดราคาผู้ผลิตหรือตัวแทนจำหน่ายซึ่งยังไม่รวมค่าภาษี)</t>
  </si>
  <si>
    <t>งานครุภัณฑ์จัดซื้อ หรือสั่งซื้อ</t>
  </si>
  <si>
    <t>งานระบบกล้องวงจรปิด (CCTV SYSTEM)</t>
  </si>
  <si>
    <t>รวมค่างานส่วนที่ 2</t>
  </si>
  <si>
    <t xml:space="preserve">ส่วนที่ 3  ค่าใช้จ่ายพิเศษตามข้อกำหนด (ถ้ามี) </t>
  </si>
  <si>
    <r>
      <t xml:space="preserve"> </t>
    </r>
    <r>
      <rPr>
        <sz val="16"/>
        <rFont val="TH SarabunPSK"/>
        <family val="2"/>
      </rPr>
      <t>(คิดในราคาเหมารวม ซึ่งรวมค่าใช้จ่ายและค่าภาษีไว้ด้วยแล้ว)</t>
    </r>
  </si>
  <si>
    <t>หมวดค่าใช้จ่ายพิเศษตามข้อกำหนด เงื่อนไข และความจำเป็นต้องมี</t>
  </si>
  <si>
    <t>รวมค่างานส่วนที่ 3</t>
  </si>
  <si>
    <t>บัญชีแสดงรายการก่อสร้างสำหรับปรับปรุงศูนย์บริการโรคผิวหนังรูปแบบพิเศษ สาขาบางรัก สถาบันโรคผิวหนัง</t>
  </si>
  <si>
    <t>แบบเลขที่</t>
  </si>
  <si>
    <t xml:space="preserve">สถานที่ก่อสร้าง    </t>
  </si>
  <si>
    <t xml:space="preserve">ผู้ประมาณราคา     </t>
  </si>
  <si>
    <t>สถาบันโรคผิวหนัง</t>
  </si>
  <si>
    <t>ปรับราคาเดือน พฤศจิกายน 2565</t>
  </si>
  <si>
    <t xml:space="preserve">พื้นที่อาคาร </t>
  </si>
  <si>
    <t>ผู้ปรับราคา</t>
  </si>
  <si>
    <t xml:space="preserve"> คณะกรรมการราคากลาง</t>
  </si>
  <si>
    <t>สถาปนิก</t>
  </si>
  <si>
    <t xml:space="preserve">ผู้ตรวจสอบ          </t>
  </si>
  <si>
    <t xml:space="preserve">วิศวกร </t>
  </si>
  <si>
    <t>หน่วย</t>
  </si>
  <si>
    <t>จำนวน</t>
  </si>
  <si>
    <t>ค่าวัสดุ</t>
  </si>
  <si>
    <t>ค่าแรงงาน</t>
  </si>
  <si>
    <t>รวมเงิน</t>
  </si>
  <si>
    <t>ต่อหน่วย</t>
  </si>
  <si>
    <t>เป็นเงิน</t>
  </si>
  <si>
    <t>ส่วนที่ 1   ค่างานต้นทุน  (คำนวณในราคาทุน)</t>
  </si>
  <si>
    <t>1. กลุ่มงานที่ 1</t>
  </si>
  <si>
    <t xml:space="preserve">1.1 งานโครงสร้างวิศวกรรม  </t>
  </si>
  <si>
    <t xml:space="preserve">1.1.1 งานโครงสร้าง </t>
  </si>
  <si>
    <t xml:space="preserve">รวม  (1.1.1)งานโครงสร้าง </t>
  </si>
  <si>
    <t>1.1.2 งานเหล็กโครงหลังคา</t>
  </si>
  <si>
    <t>รวม (1.1.2)งานเหล็กโครงหลังคา</t>
  </si>
  <si>
    <t>1.2 งานสถาปัตยกรรม</t>
  </si>
  <si>
    <t>งานรื้อถอนงานระบบไฟฟ้าเดิม(ดวงโคมไฟ)</t>
  </si>
  <si>
    <t>ชุด</t>
  </si>
  <si>
    <t>งานรื้อถอนฝ้าเพดานเดิม</t>
  </si>
  <si>
    <t>งานรื้อถอนผนังเดิม</t>
  </si>
  <si>
    <t>งานรื้อถอนประตูเดิม</t>
  </si>
  <si>
    <t>รวม (1.2.1) งานรื้อถอน</t>
  </si>
  <si>
    <t xml:space="preserve">1.2.2 งานฝ้าเพดาน </t>
  </si>
  <si>
    <t>ฝ้า 6 เหลี่ยมตกแต่ง ไม้อัดยางติดลามิเนตซ่อนไฟ พร้อมอะคริลิคขาวขุ่น</t>
  </si>
  <si>
    <t>Step ฝ้าเพดาน ทาสีดำ</t>
  </si>
  <si>
    <t>เมตร</t>
  </si>
  <si>
    <t>ฝ้าตกแต่งโครงเคร่ากรุยิปซั่ม 9 มม. ปิดแผ่นกราฟฟิคทับผิวฝ้า (ทางเดิน)</t>
  </si>
  <si>
    <t>ตรม.</t>
  </si>
  <si>
    <t>ซ่อมแซมฝ้าแพดานในส่วนที่เปลี่ยนแปลงอุปกรณ์ไฟฟ้า</t>
  </si>
  <si>
    <t xml:space="preserve">รวม (1.2.2) งานฝ้าเพดาน </t>
  </si>
  <si>
    <t xml:space="preserve">1.2.3 งานผนัง </t>
  </si>
  <si>
    <t>ผนังโครงเคร่าโลหะ กรุยิปซั่มบอร์ด 12 มม. สองด้าน</t>
  </si>
  <si>
    <t>ผนังกระจกหนาใส หนา 12 มม.</t>
  </si>
  <si>
    <t>ผนังก่ออิฐมวลเบาหนา 7.5 ซม.</t>
  </si>
  <si>
    <t>ฉาบปูนเรียบ 2 ด้าน</t>
  </si>
  <si>
    <t>เอ็น - ทับหลัง ค.ส.ล.ขนาด 0.10x0.10 ม.</t>
  </si>
  <si>
    <t>ผนังปูกระเบื้องเซรามิคขนาด 0.30 x 0.30 เมตร</t>
  </si>
  <si>
    <t xml:space="preserve">รวม (1.2.3) งานผนัง </t>
  </si>
  <si>
    <t xml:space="preserve">1.2.4 งานพื้น - ผิวพื้น </t>
  </si>
  <si>
    <t>พื้นปูกระเบื้องยาง SPC ลายไม้ Click lock หนา 4 มม.</t>
  </si>
  <si>
    <t>พื้นปูกระเบื้องเซรามิคขนาด 0.30 x 0.30 เมตร</t>
  </si>
  <si>
    <t xml:space="preserve">รวม (1.2.4) งานผิวพื้น </t>
  </si>
  <si>
    <t xml:space="preserve">สถานที่ก่อสร้าง   </t>
  </si>
  <si>
    <t xml:space="preserve">1.2.5 งานประตู พร้อมอุปกรณ์ </t>
  </si>
  <si>
    <t>D1</t>
  </si>
  <si>
    <t>บานประตูและวงกบเดิม เก็บสีและทำความสะอาด</t>
  </si>
  <si>
    <t>D2</t>
  </si>
  <si>
    <t>ประตูบานเลื่อน+บานเปิดเดิม ติดลามิเนตใหม่ มือจับใหม่พร้อมซับวงกบ</t>
  </si>
  <si>
    <t>ผนังตกแต่งซ่อนไฟข้างประตูบานเลื่อนเดิม</t>
  </si>
  <si>
    <t>D3</t>
  </si>
  <si>
    <t>ประตูบานเปิดและวงกบใหม่พร้อมซับวงกบ ติดลามิเนตพร้อมอุปกรณ์</t>
  </si>
  <si>
    <t>D4</t>
  </si>
  <si>
    <t>ประตูบานเลื่อนใหม่ติดลามิเนตพร้อมอุปกรณ์</t>
  </si>
  <si>
    <t>D5</t>
  </si>
  <si>
    <t>ประตูบานสวิงคู่ กระจกTempered ใสหนา 10 มม.</t>
  </si>
  <si>
    <t>D6</t>
  </si>
  <si>
    <t>ประตูบานเลื่อนเดี่ยวแบบเปลือย กระจกTempered ใสหนา 10 มม.</t>
  </si>
  <si>
    <t>พร้อมอุปกรณ์ปิด - เปิด อัตโนมัติ</t>
  </si>
  <si>
    <t>D7</t>
  </si>
  <si>
    <t>ประตูบานสวิงเดี่ยวแบบเปลือย กระจกTempered ใสหนา 10 มม.</t>
  </si>
  <si>
    <t xml:space="preserve">รวม (1.2.5) งานประตู พร้อมอุปกรณ์ </t>
  </si>
  <si>
    <t xml:space="preserve">1.2.6 งานสุขภัณฑ์ พร้อมอุปกรณ์ </t>
  </si>
  <si>
    <t>ฝักบัวพร้อมวาวล์เปิด - ปิด</t>
  </si>
  <si>
    <t>ราวแขวนผ้า</t>
  </si>
  <si>
    <t xml:space="preserve">ที่วางสบู่สแตนเลส </t>
  </si>
  <si>
    <t xml:space="preserve">Stop Valve    Dia. 1/2"  </t>
  </si>
  <si>
    <t xml:space="preserve">สายน้ำดี      </t>
  </si>
  <si>
    <t>P-Tap</t>
  </si>
  <si>
    <t xml:space="preserve">รวม (1.2.6) งานสุขภัณฑ์ พร้อมอุปกรณ์ </t>
  </si>
  <si>
    <t xml:space="preserve">1.2.7 งานทาสี </t>
  </si>
  <si>
    <t xml:space="preserve">งานทาสีฝ้าเพดานสีน้ำอคริลิค100%ชนิดกึ่งเงา/กึ่งด้าน </t>
  </si>
  <si>
    <t xml:space="preserve">งานทาสีผนังสีน้ำอคริลิค100%ชนิดกึ่งเงา/กึ่งด้าน </t>
  </si>
  <si>
    <t>รวม (1.2.7) งานทาสี</t>
  </si>
  <si>
    <t xml:space="preserve">1.3 งานระบบประปา สุขาภิบาล </t>
  </si>
  <si>
    <t>งานระบบประปา สุขภิบาลห้องน้ำ-ส้วม เดิมที่ปรับปรุง</t>
  </si>
  <si>
    <t>ท่อน้ำประปา (ท่อ PP-R CLASS PN 10 SDR 11) ภายในอาคาร</t>
  </si>
  <si>
    <t xml:space="preserve">  -Dia. 1/2"</t>
  </si>
  <si>
    <t>ม.</t>
  </si>
  <si>
    <t>- ข้อต่อท่อและอุปกรณ์ท่อ</t>
  </si>
  <si>
    <t>งาน</t>
  </si>
  <si>
    <t>- เหล็กยึดท่อ</t>
  </si>
  <si>
    <t>- งานทดสอบระบบและทำความสะอาด</t>
  </si>
  <si>
    <t>-ชุดปล๊กปิดท่อโสโครก</t>
  </si>
  <si>
    <t xml:space="preserve">  -End Plug Dia. 4"</t>
  </si>
  <si>
    <t>ห้องล้างหน้า-แต่งหน้า เคาน์เตอร์อ่างล้างมือ งานปรับปรุง</t>
  </si>
  <si>
    <t>ท่อระบายน้ำทิ้งและท่ออากาศ POLYPROPYLENE  (PP,-PIPE) Class B</t>
  </si>
  <si>
    <t>- Dia 2"</t>
  </si>
  <si>
    <t>- เหล็กยึดท่อท่อ</t>
  </si>
  <si>
    <t>โถงอเนกประสงค์ งานปรับปรุง</t>
  </si>
  <si>
    <t xml:space="preserve">รวม (1.3) งานระบบประปา สุขาภิบาล </t>
  </si>
  <si>
    <t>1.4 งานระบบไฟฟ้าและสื่อสาร</t>
  </si>
  <si>
    <t>1.4.1 งานระบบไฟฟ้า และดวงโคม</t>
  </si>
  <si>
    <t>งานติดตั้งดวงโคมไฟฟ้า</t>
  </si>
  <si>
    <t xml:space="preserve"> - ชุดโคม D2</t>
  </si>
  <si>
    <t xml:space="preserve"> - ชุดโคม D3</t>
  </si>
  <si>
    <t xml:space="preserve"> - ชุดโคม DF2</t>
  </si>
  <si>
    <t xml:space="preserve">งานเดิมเชื่อมบรรจบปรับวงจรไฟฟ้าเดิม </t>
  </si>
  <si>
    <t>งานติดตั้งสวิตช์และเต้ารับไฟฟ้า</t>
  </si>
  <si>
    <t xml:space="preserve"> - เต้ารับไฟฟ้าแบบคู่ มีกราวด์(Duplex Outlet )</t>
  </si>
  <si>
    <t xml:space="preserve"> - เต้ารับไฟฟ้าแบบคู่ มีกราวด์ ฝังพื้น </t>
  </si>
  <si>
    <t xml:space="preserve"> - Power Plug 30A 2P+G</t>
  </si>
  <si>
    <t xml:space="preserve"> - สวิตช์ไฟฟ้าทางเดียว(Single Pole Switch 16 A/240 V)</t>
  </si>
  <si>
    <t>งานติดตั้งท่อร้อยสายเมน</t>
  </si>
  <si>
    <t xml:space="preserve"> -   EMT 1/2"</t>
  </si>
  <si>
    <t xml:space="preserve"> -   EMT 3/4"</t>
  </si>
  <si>
    <t xml:space="preserve"> -   IMC 2 1/2"</t>
  </si>
  <si>
    <t xml:space="preserve"> -   ท่อ FLEX 1/2"</t>
  </si>
  <si>
    <t xml:space="preserve"> - เบ็ดเตล็ด</t>
  </si>
  <si>
    <t>งานติดตั้งสายไฟฟ้า</t>
  </si>
  <si>
    <t xml:space="preserve"> - IEC-01(THW) 70 SQ.MM.</t>
  </si>
  <si>
    <t xml:space="preserve"> - IEC-01(THW) 16 SQ.MM.</t>
  </si>
  <si>
    <t xml:space="preserve"> - IEC-01(THW) 6 SQ.MM.</t>
  </si>
  <si>
    <t xml:space="preserve"> - IEC-01(THW) 4 SQ.MM.</t>
  </si>
  <si>
    <t xml:space="preserve"> - IEC-01(THW) 2.5 SQ.MM.</t>
  </si>
  <si>
    <t>Meter &amp; CB &amp; ตู้LP &amp; ตู้AP</t>
  </si>
  <si>
    <t>ตู้LP 3P 4Wires  3P 4W 240/415 VAC IC 30KA W/MCCB</t>
  </si>
  <si>
    <t>CB 1P 20A. 6KA</t>
  </si>
  <si>
    <t>CB 1P 32A. 6KA</t>
  </si>
  <si>
    <t>ค่าปรับปรุงตู้เมนไฟฟ้าเดิม เพื่อปรับเปลี่ยนวงจรไฟ</t>
  </si>
  <si>
    <t>จุด</t>
  </si>
  <si>
    <t>รวม  (1.4.1) งานระบบไฟฟ้า และดวงโคม</t>
  </si>
  <si>
    <t>เต้ารับคอมพิวเตอร์</t>
  </si>
  <si>
    <t>เดินท่อร้อยสาย</t>
  </si>
  <si>
    <t xml:space="preserve"> - COAXIAL RG-6 COPPER SHIELD 95% W/POWER SUPPLY</t>
  </si>
  <si>
    <t>ท่อร้อยสายและรางไฟฟ้า (Conduit and Raceway)</t>
  </si>
  <si>
    <t xml:space="preserve"> - Wireway 100 x 100 mm. (Com)</t>
  </si>
  <si>
    <t>รวม  (1.4.2) งานระบบคอมพิวเตอร์ (LAN)</t>
  </si>
  <si>
    <t>1.4.3 งานระบบกล้องวงจรปิด (CCTV SYSTEM)</t>
  </si>
  <si>
    <t>สายสัญญาณระบบกล้องวงจรปิด (CCTV)</t>
  </si>
  <si>
    <t xml:space="preserve"> - Accessories</t>
  </si>
  <si>
    <t>เหมา</t>
  </si>
  <si>
    <t>ท่อร้อยสาย ชนิด EMT (EMT Conduit)</t>
  </si>
  <si>
    <t>รวม (1.4.3 ) งานระบบกล้องวงจรปิด (CCTV SYSTEM)</t>
  </si>
  <si>
    <t>ระบบ Nurse Call</t>
  </si>
  <si>
    <t>กล่องควบคุม</t>
  </si>
  <si>
    <t>HIP  Access control</t>
  </si>
  <si>
    <t>กล่องกดเรียก พยาบาล</t>
  </si>
  <si>
    <t>Call swich</t>
  </si>
  <si>
    <t xml:space="preserve">Monitor LED </t>
  </si>
  <si>
    <t>mini alarm</t>
  </si>
  <si>
    <t>Lighting monitoring</t>
  </si>
  <si>
    <t>สายไฟฟ้า</t>
  </si>
  <si>
    <t xml:space="preserve"> - สาย TIEV 4C</t>
  </si>
  <si>
    <t xml:space="preserve"> - IEC-01(THW) 1.5 SQ.MM.</t>
  </si>
  <si>
    <t xml:space="preserve"> - ท่อ EMT Ø 1/2"</t>
  </si>
  <si>
    <t>รวม (1.4.4 ) งานระบบ Nurse Call</t>
  </si>
  <si>
    <t xml:space="preserve">1.5 งานระบบปรับอากาศและระบายอากาศ </t>
  </si>
  <si>
    <t>ระบบปรับอากาศ</t>
  </si>
  <si>
    <t>งานท่อ (Piping Work)</t>
  </si>
  <si>
    <t>ท่อทองแดง (ชนิดหนาแบบม้วน)</t>
  </si>
  <si>
    <t>Ø 3/8"   (Nominal OD.) #22</t>
  </si>
  <si>
    <t>Ø 1/2"   (Nominal OD.) #22</t>
  </si>
  <si>
    <t>ท่อพีวีซีชั้น 8.5 (PVC Pipe Class 8.5)</t>
  </si>
  <si>
    <t>Ø 3/4"  (Class 8.5)</t>
  </si>
  <si>
    <t>ฉนวนหุ้มท่อ (Pipe Insulation)</t>
  </si>
  <si>
    <t>Ø 3/8"   (Insulation Thick 1/2")</t>
  </si>
  <si>
    <t>Ø 1/2"   (Insulation Thick 1/2")</t>
  </si>
  <si>
    <t>Closed Cell Foam (For Drain Pipe)</t>
  </si>
  <si>
    <t>Ø 3/4"   (Insulation Thick 3/8")</t>
  </si>
  <si>
    <t>Insulation Tape &amp; Adhesive</t>
  </si>
  <si>
    <t xml:space="preserve">TR-FAN 400 CFM </t>
  </si>
  <si>
    <t>AIR DUCT  DIA 200 mm</t>
  </si>
  <si>
    <t xml:space="preserve">SAFTY SWITCH </t>
  </si>
  <si>
    <t>รวม  (1.5) งานระบบปรับอากาศ ระบายอากาศ</t>
  </si>
  <si>
    <t xml:space="preserve">2. กลุ่มงานที่ 2 </t>
  </si>
  <si>
    <t>2.1 งานครุภัณฑ์จัดจ้าง หรือสั่งทำ</t>
  </si>
  <si>
    <t>งานตกแต่งผิวผนัง + งานเฟอร์นิเจอร์สั่งทำ</t>
  </si>
  <si>
    <t>โถงทางเดิน</t>
  </si>
  <si>
    <t xml:space="preserve">ผนังไม้อัดปิดทับด้วยหินอ่อนเทียม </t>
  </si>
  <si>
    <t>กล่องไม้อัดติดลามิเนตสีทองเงาซ่อนไฟ</t>
  </si>
  <si>
    <t>ผนังโครงไม้กรุไม้อัดปิดทับผิวด้วยลามิเนตลายไม้</t>
  </si>
  <si>
    <t>ผนังตระแกรงเหล็กฉีก+เหล็กทำสี</t>
  </si>
  <si>
    <t>อะคริลิคขาวนมตซ่อนไฟตามแบบ</t>
  </si>
  <si>
    <t>งาน WALL PAPER ชนิดไวนิล</t>
  </si>
  <si>
    <t>งานป้ายสถาบัน สแตนเลส pink gold ยกขอบทำสี ( ป้ายใหญ่ทางเดิน )</t>
  </si>
  <si>
    <t>งานป้ายสถาบันอะคริลิคซ่อนไฟ (ทางเข้าสำหรับบุคคลทั่วไป)</t>
  </si>
  <si>
    <t>งานป้ายสถาบันอะคริลิคซ่อนไฟ (ทางเข้าสำหรับโซน VIP)</t>
  </si>
  <si>
    <t>งานป้ายร้านค้าสวัสดิการอะคริลิคสีซ่อนไฟ</t>
  </si>
  <si>
    <t>ส่วนโถงพักคอย 1</t>
  </si>
  <si>
    <t>สแตนโชว์ขอบซิ้งค์พ่นสี + อะคริลิคซ่อนไฟติดป้ายโฆษณาสามารถ</t>
  </si>
  <si>
    <t>ถอดเปลี่ยนได้ ( รวมทำกราฟฟิคป้ายด้วย )</t>
  </si>
  <si>
    <t>ผนังวอลล์เปเปอร์ไวนิล</t>
  </si>
  <si>
    <t>ส่วนคัดกรอง - ทำบัตร</t>
  </si>
  <si>
    <t xml:space="preserve">เคาน์เตอร์ปิดทับผิวด้วยลามิเนตลายไม้และหินเทียมพร้อมซ่อนไฟ (B1) </t>
  </si>
  <si>
    <t>ส่วนพยาบาลซักประวัติ</t>
  </si>
  <si>
    <t>เคาน์เตอร์เดิมปิดผิวลามิเนตใหม่ (B2)</t>
  </si>
  <si>
    <t>ตู้เก็บเอกสาร (B3)</t>
  </si>
  <si>
    <t>ห้องการเงิน และส่วนจ่ายยา</t>
  </si>
  <si>
    <t>กระจกใสเทมเปอร์ 8 มม.</t>
  </si>
  <si>
    <t>ผนังไม้อัดปิดทับด้วยกระจกสี (GLASS KOTE )</t>
  </si>
  <si>
    <t>เคาน์เตอร์การเงินพร้อมตู้ลอยซ่อนไฟตามแบบ (B4)</t>
  </si>
  <si>
    <t>เคาน์เตอร์จ่ายยาซ่อนไฟตามแบบ (B5)</t>
  </si>
  <si>
    <t>ตู้ลอยจ่ายยาตามแบบ (B6)</t>
  </si>
  <si>
    <t>ร้านค้าสวัสดิการ</t>
  </si>
  <si>
    <t>เคาน์เตอร์แคชเชียร์ ตามแบบ (B7)</t>
  </si>
  <si>
    <t>ตู้โชว์สินค้า  พร้อมซ่อนไฟ (B8)</t>
  </si>
  <si>
    <t>ตู้ลอย (B9)</t>
  </si>
  <si>
    <t>ห้องคลังยา</t>
  </si>
  <si>
    <t>ตู้ลอย (B10)</t>
  </si>
  <si>
    <t>ห้อง LAB ยา</t>
  </si>
  <si>
    <t>โต๊ะทำงานพร้อมตู้ลอย ตามแบบ (B11)</t>
  </si>
  <si>
    <t>ตู้เตี้ยพร้อมตู้ลอย ตามแบบ (B12)</t>
  </si>
  <si>
    <t>ห้องผ่าตัด</t>
  </si>
  <si>
    <t>โต๊ะทำงานพร้อมตู้ลอย ตามแบบ (B13)</t>
  </si>
  <si>
    <t>ห้องตรวจภายใน</t>
  </si>
  <si>
    <t>ตู้เตี้ยพร้อมตู้ลอย ตามแบบ (B14)</t>
  </si>
  <si>
    <t>ห้อง LAB</t>
  </si>
  <si>
    <t>ตู้เตี้ยพร้อมตู้ลอย ตามแบบ (B15)</t>
  </si>
  <si>
    <t>โต๊ะทำงานพร้อมตู้ลอย ตามแบบ (B16)</t>
  </si>
  <si>
    <t>ห้อง Sterile และหน้าห้อง</t>
  </si>
  <si>
    <t>ชั้นวางของตามแบบ (B17)</t>
  </si>
  <si>
    <t>โต๊ะทำงานพร้อมตู้ลอย ตามแบบ (B18)</t>
  </si>
  <si>
    <t>ห้อง Office Common Room</t>
  </si>
  <si>
    <t>ตู้เตี้ยพร้อมตู้ลอย ตามแบบ (B19)</t>
  </si>
  <si>
    <t>ส่วนเจ้าหน้าที่</t>
  </si>
  <si>
    <t>ตู้สูงเก็บของ (B20)</t>
  </si>
  <si>
    <t>เคาน์เตอร์เดิมปิดผิวลามิเนตใหม่ (B21)</t>
  </si>
  <si>
    <t>ห้องพักคอย VIP + โถงพักคอย 2</t>
  </si>
  <si>
    <t>ผนังตกแต่งไม้ฉลุทำสี</t>
  </si>
  <si>
    <t xml:space="preserve">ผนังตกแต่ง ทีวี </t>
  </si>
  <si>
    <t>ผนังโครงไม้กรุไม้อัดปิดทับผิวด้วยลามิเนตลายกราฟฟิค</t>
  </si>
  <si>
    <t>ผนังตกแต่งตระแกรงเหล็กฉีกทำสีกรุเสา 2 ด้าน + ป้ายโฆษณา 2 ด้าน</t>
  </si>
  <si>
    <t>ห้อง Anti aging</t>
  </si>
  <si>
    <t>ตู้เตี้ยพร้อมตู้ลอย ตามแบบ (B22)</t>
  </si>
  <si>
    <t>โต๊ะทำงานพร้อมตู้ลอย ตามแบบ (B23)</t>
  </si>
  <si>
    <t>ห้องหัวหน้าศูนย์</t>
  </si>
  <si>
    <t>ตู้ลอย ตามแบบ (B24)</t>
  </si>
  <si>
    <t>ห้องเลเซอร์ 1 - 4</t>
  </si>
  <si>
    <t>โต๊ะทำงานพร้อมตู้ลอย ตามแบบ (B25)</t>
  </si>
  <si>
    <t>ห้องล้างหน้า - แต่งหน้า</t>
  </si>
  <si>
    <t>เคาน์เตอร์ล้างหน้ารวมอ่างและกระจกเงา ( B26 )</t>
  </si>
  <si>
    <t>เคาน์เตอร์แต่งหน้ารวมกระจกเงา (B27)</t>
  </si>
  <si>
    <t>ห้อง Staff</t>
  </si>
  <si>
    <t>ปรับแก้ไขพื้นที่รื้อถอน</t>
  </si>
  <si>
    <t>ห้องเลเซอร์เร็ว 1 - 2</t>
  </si>
  <si>
    <t>ห้องตรวจ 1</t>
  </si>
  <si>
    <t>โต๊ะทำงานพร้อมตู้ลอย ตามแบบ (B28)</t>
  </si>
  <si>
    <t>โต๊ะทำงานพร้อมตู้ลอย ตามแบบ (B29)</t>
  </si>
  <si>
    <t>ห้องตรวจ 2 - 5</t>
  </si>
  <si>
    <t>โต๊ะทำงานพร้อมตู้ลอย ตามแบบ (B24)</t>
  </si>
  <si>
    <t xml:space="preserve">รวม (2.1) </t>
  </si>
  <si>
    <t xml:space="preserve">       2.1 งานครุภัณฑ์จัดซื้อ</t>
  </si>
  <si>
    <t>F1  เก้าอี้เจ้าหน้าที่</t>
  </si>
  <si>
    <t>ตัว</t>
  </si>
  <si>
    <t>F2  เก้าอี้คนไข้</t>
  </si>
  <si>
    <t>F3  โซฟาเดี่ยว</t>
  </si>
  <si>
    <t>F4  โต๊ะข้างโซฟาเดี่ยว</t>
  </si>
  <si>
    <t>F5  โต๊ะวางของ</t>
  </si>
  <si>
    <t>F6  โต๊ะทำงาน</t>
  </si>
  <si>
    <t>F7  โต๊ะกลางวางของ</t>
  </si>
  <si>
    <t>F8  โต๊ะวางของ</t>
  </si>
  <si>
    <t>F9  เก้าอี้เลคเชอร์</t>
  </si>
  <si>
    <t>F10  โต๊ะทำงาน</t>
  </si>
  <si>
    <t>F11  โต๊ะประชุม 10 ที่นั่ง</t>
  </si>
  <si>
    <t>F12  โต๊ะทำงาน</t>
  </si>
  <si>
    <t>F13  เก้าอี้คนไข้ VIP</t>
  </si>
  <si>
    <t>F14  โซฟาเดี่ยว VIP</t>
  </si>
  <si>
    <t>F15 โต๊ะข้างโซฟา VIP</t>
  </si>
  <si>
    <t>F16  เก้าอี้แพทย์</t>
  </si>
  <si>
    <t>F17  โต๊ะทำงานหัวหน้าศูนย์</t>
  </si>
  <si>
    <t>F18  ตู้เก็บเอกสาร</t>
  </si>
  <si>
    <t>ใบ</t>
  </si>
  <si>
    <t>F19  โต๊ะกลาง 4 ที่นั่ง</t>
  </si>
  <si>
    <t>F20  โต๊ะวางคอมพิวเตอร์</t>
  </si>
  <si>
    <t>F21  โซฟา 2 ที่นั่ง</t>
  </si>
  <si>
    <t>F22  ตู้ล็อคเกอร์</t>
  </si>
  <si>
    <t>บานเฟี้ยม pvc ขนาด 3.00 x 2.80 เมตร</t>
  </si>
  <si>
    <t>รวม (2.1) งานครุภัณฑ์จัดซื้อ</t>
  </si>
  <si>
    <t>2.2 งานระบบกล้องวงจรปิด (CCTV SYSTEM)</t>
  </si>
  <si>
    <t>ระบบกล้องวงจรปิด (CCTV)</t>
  </si>
  <si>
    <t xml:space="preserve"> - COLOUR CCTV.CAMERA (DOME ENCLOSURE) 21 ตัว </t>
  </si>
  <si>
    <t xml:space="preserve">  ความละเอียด 2ล้านพิกเซล</t>
  </si>
  <si>
    <t xml:space="preserve"> - เครื่อง DVR พร้อมฮาร์ดดิสก์ ความจุ 4 TB.</t>
  </si>
  <si>
    <t xml:space="preserve"> - จอมอนิเตอร์ LED จอแบน ขนาด 32นิ้ว</t>
  </si>
  <si>
    <t>รวม  (2.2) งานระบบกล้องวงจรปิด (CCTV SYSTEM)</t>
  </si>
  <si>
    <t>2.3 งานระบบปรับอากาศและระบายอากาศ</t>
  </si>
  <si>
    <t>FCU/CDU  (12,000 BTU)  - WALL TYPE</t>
  </si>
  <si>
    <t>FCU/CDU (9,500 BTU)  - WALL TYPE</t>
  </si>
  <si>
    <t>รวม  (2.3 ) งานระบบปรับอากาศและระบายอากาศ</t>
  </si>
  <si>
    <t xml:space="preserve">ส่วนที่ 3  ค่าใช้จ่ายพิเศษตามข้อกำหนด  </t>
  </si>
  <si>
    <t>3.1 หมวดค่าใช้จ่ายพิเศษตามข้อกำหนด เงื่อนไข และความจำเป็นต้องมี</t>
  </si>
  <si>
    <t>ขนย้ายเศษวัสดุทิ้งนอกสถานที่ก่อสร้าง</t>
  </si>
  <si>
    <t>กั้นแนวเขตก่อสร้างพร้อมงานป้องกันฝุ่น</t>
  </si>
  <si>
    <t>รวม  (3.1) งานค่าใช้จ่ายพิเศษ</t>
  </si>
  <si>
    <t xml:space="preserve">หมายเหตุ :  </t>
  </si>
  <si>
    <t xml:space="preserve"> - ปริมาณงานใน BOQ.นี้ไม่สามารถนำไปใช้อ้างอิงในการก่อสร้างจริงได้ ผู้เสนอราคาต้องเสนอตามรูปแบบ</t>
  </si>
  <si>
    <t xml:space="preserve">   และเอกสารรายการประกอบแบบที่กำหนด</t>
  </si>
  <si>
    <t xml:space="preserve"> - บัญชีแสดงปริมาณวัสดุเป็นเอกสารราชการสถาบันโรคผิวหนังใช้เฉพาะเป็นแนวทางในการประมาณราคาเท่านั้น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</si>
</sst>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3" formatCode="_(* #,##0.00_);_(* \(#,##0.00\);_(* &quot;-&quot;??_);_(@_)"/>
    <numFmt numFmtId="164" formatCode="#,##0.0000;[Red]\-#,##0.0000"/>
    <numFmt numFmtId="165" formatCode="0.0000"/>
    <numFmt numFmtId="166" formatCode="0.00000"/>
    <numFmt numFmtId="167" formatCode="_-* #,##0.00_-;\-* #,##0.00_-;_-* &quot;-&quot;??_-;_-@_-"/>
    <numFmt numFmtId="168" formatCode="_(* #,##0_);_(* \(#,##0\);_(* &quot;-&quot;??_);_(@_)"/>
    <numFmt numFmtId="169" formatCode="_-* #,##0_-;\-* #,##0_-;_-* &quot;-&quot;??_-;_-@_-"/>
    <numFmt numFmtId="170" formatCode="_-* #,##0_-;\-* #,##0_-;_-* &quot;-&quot;_-;_-@_-"/>
    <numFmt numFmtId="171" formatCode="#,##0\ \ "/>
    <numFmt numFmtId="172" formatCode="_-* #,##0.00_-;\-* #,##0.00_-;_-* &quot;-&quot;_-;_-@_-"/>
    <numFmt numFmtId="173" formatCode="_(&quot;฿&quot;* #,##0_);_(&quot;฿&quot;* \(#,##0\);_(&quot;฿&quot;* &quot;-&quot;_);_(@_)"/>
    <numFmt numFmtId="174" formatCode="_-* #,##0.00_-;\-* #,##0.00_-;_-* \-??_-;_-@_-"/>
  </numFmts>
  <fonts count="38" x14ac:knownFonts="1">
    <font>
      <sz val="14"/>
      <name val="AngsanaUPC"/>
    </font>
    <font>
      <sz val="12"/>
      <name val="EucrosiaUPC"/>
      <family val="1"/>
    </font>
    <font>
      <sz val="14"/>
      <color indexed="10"/>
      <name val="TH SarabunPSK"/>
      <family val="2"/>
    </font>
    <font>
      <sz val="12"/>
      <name val="TH SarabunPSK"/>
      <family val="2"/>
    </font>
    <font>
      <sz val="12"/>
      <name val="EucrosiaUPC"/>
      <family val="1"/>
      <charset val="222"/>
    </font>
    <font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AngsanaUPC"/>
      <family val="1"/>
      <charset val="222"/>
    </font>
    <font>
      <sz val="16"/>
      <color indexed="8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sz val="14.5"/>
      <name val="TH SarabunPSK"/>
      <family val="2"/>
    </font>
    <font>
      <u/>
      <sz val="16"/>
      <color indexed="8"/>
      <name val="TH SarabunPSK"/>
      <family val="2"/>
    </font>
    <font>
      <sz val="16"/>
      <color indexed="10"/>
      <name val="TH SarabunPSK"/>
      <family val="2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 tint="4.9989318521683403E-2"/>
      <name val="TH SarabunPSK"/>
      <family val="2"/>
    </font>
    <font>
      <sz val="16"/>
      <color rgb="FFFF0000"/>
      <name val="TH SarabunPSK"/>
      <family val="2"/>
    </font>
    <font>
      <sz val="10"/>
      <name val="Arial"/>
      <family val="2"/>
    </font>
    <font>
      <sz val="14"/>
      <name val="AngsanaUPC"/>
      <family val="1"/>
    </font>
    <font>
      <sz val="15"/>
      <name val="FreesiaUPC"/>
      <family val="2"/>
      <charset val="222"/>
    </font>
    <font>
      <sz val="16"/>
      <name val="Angsana New"/>
      <family val="1"/>
    </font>
    <font>
      <u/>
      <sz val="16"/>
      <name val="TH SarabunPSK"/>
      <family val="2"/>
    </font>
    <font>
      <sz val="14"/>
      <color theme="1"/>
      <name val="TH SarabunPSK"/>
      <family val="2"/>
    </font>
    <font>
      <b/>
      <sz val="14"/>
      <name val="Angsana New"/>
      <family val="1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b/>
      <sz val="14"/>
      <color theme="1"/>
      <name val="TH SarabunPSK"/>
      <family val="2"/>
    </font>
    <font>
      <b/>
      <sz val="16"/>
      <color indexed="8"/>
      <name val="TH SarabunPSK"/>
      <family val="2"/>
      <charset val="222"/>
    </font>
    <font>
      <sz val="16"/>
      <color rgb="FFFF0000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color rgb="FFFF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11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43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</borders>
  <cellStyleXfs count="29">
    <xf numFmtId="0" fontId="0" fillId="0" borderId="0"/>
    <xf numFmtId="43" fontId="1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40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43" fontId="11" fillId="0" borderId="0" applyFont="0" applyFill="0" applyBorder="0" applyAlignment="0" applyProtection="0"/>
    <xf numFmtId="0" fontId="4" fillId="0" borderId="0"/>
    <xf numFmtId="167" fontId="18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3" fillId="0" borderId="0"/>
    <xf numFmtId="0" fontId="25" fillId="0" borderId="0"/>
    <xf numFmtId="0" fontId="4" fillId="0" borderId="0"/>
    <xf numFmtId="0" fontId="23" fillId="0" borderId="0"/>
    <xf numFmtId="173" fontId="23" fillId="0" borderId="0" applyFont="0" applyFill="0" applyBorder="0" applyAlignment="0" applyProtection="0"/>
    <xf numFmtId="0" fontId="23" fillId="0" borderId="0"/>
    <xf numFmtId="0" fontId="23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1" fontId="11" fillId="0" borderId="0" applyFont="0" applyFill="0" applyBorder="0" applyAlignment="0" applyProtection="0"/>
  </cellStyleXfs>
  <cellXfs count="737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3" applyFont="1" applyAlignment="1">
      <alignment horizontal="right"/>
    </xf>
    <xf numFmtId="0" fontId="6" fillId="0" borderId="0" xfId="4" applyFont="1" applyAlignment="1">
      <alignment horizontal="center"/>
    </xf>
    <xf numFmtId="0" fontId="7" fillId="0" borderId="0" xfId="2" quotePrefix="1" applyFont="1" applyAlignment="1">
      <alignment horizontal="left" vertical="center"/>
    </xf>
    <xf numFmtId="0" fontId="8" fillId="0" borderId="0" xfId="2" applyFont="1" applyAlignment="1">
      <alignment vertical="center"/>
    </xf>
    <xf numFmtId="0" fontId="8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38" fontId="7" fillId="0" borderId="2" xfId="2" applyNumberFormat="1" applyFont="1" applyBorder="1" applyAlignment="1">
      <alignment horizontal="left" vertical="center"/>
    </xf>
    <xf numFmtId="0" fontId="8" fillId="0" borderId="2" xfId="2" quotePrefix="1" applyFont="1" applyBorder="1" applyAlignment="1">
      <alignment horizontal="left" vertical="center"/>
    </xf>
    <xf numFmtId="0" fontId="8" fillId="0" borderId="2" xfId="2" applyFont="1" applyBorder="1" applyAlignment="1">
      <alignment vertical="center"/>
    </xf>
    <xf numFmtId="0" fontId="7" fillId="2" borderId="3" xfId="2" applyFont="1" applyFill="1" applyBorder="1" applyAlignment="1">
      <alignment horizontal="center" vertical="center"/>
    </xf>
    <xf numFmtId="0" fontId="8" fillId="0" borderId="4" xfId="2" applyFont="1" applyBorder="1" applyAlignment="1">
      <alignment horizontal="left" vertical="center"/>
    </xf>
    <xf numFmtId="38" fontId="7" fillId="0" borderId="5" xfId="5" applyNumberFormat="1" applyFont="1" applyBorder="1" applyAlignment="1">
      <alignment horizontal="left" vertical="center"/>
    </xf>
    <xf numFmtId="38" fontId="7" fillId="0" borderId="5" xfId="2" applyNumberFormat="1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38" fontId="8" fillId="0" borderId="5" xfId="5" applyNumberFormat="1" applyFont="1" applyBorder="1" applyAlignment="1">
      <alignment horizontal="left" vertical="center"/>
    </xf>
    <xf numFmtId="38" fontId="8" fillId="0" borderId="6" xfId="5" quotePrefix="1" applyNumberFormat="1" applyFont="1" applyBorder="1" applyAlignment="1">
      <alignment horizontal="right" vertical="center"/>
    </xf>
    <xf numFmtId="0" fontId="8" fillId="0" borderId="5" xfId="2" quotePrefix="1" applyFont="1" applyBorder="1" applyAlignment="1">
      <alignment horizontal="left" vertical="center"/>
    </xf>
    <xf numFmtId="0" fontId="7" fillId="0" borderId="5" xfId="2" applyFont="1" applyBorder="1" applyAlignment="1">
      <alignment vertical="center"/>
    </xf>
    <xf numFmtId="38" fontId="8" fillId="0" borderId="7" xfId="5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/>
    </xf>
    <xf numFmtId="49" fontId="7" fillId="0" borderId="5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right" vertical="center"/>
    </xf>
    <xf numFmtId="3" fontId="8" fillId="0" borderId="5" xfId="2" applyNumberFormat="1" applyFont="1" applyBorder="1" applyAlignment="1">
      <alignment horizontal="center" vertical="center"/>
    </xf>
    <xf numFmtId="38" fontId="8" fillId="0" borderId="7" xfId="5" applyNumberFormat="1" applyFont="1" applyBorder="1" applyAlignment="1">
      <alignment horizontal="left" vertical="center"/>
    </xf>
    <xf numFmtId="38" fontId="8" fillId="0" borderId="5" xfId="5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center" vertical="center"/>
    </xf>
    <xf numFmtId="49" fontId="7" fillId="0" borderId="5" xfId="2" applyNumberFormat="1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0" fontId="8" fillId="0" borderId="8" xfId="2" applyFont="1" applyBorder="1" applyAlignment="1">
      <alignment horizontal="left" vertical="center"/>
    </xf>
    <xf numFmtId="38" fontId="8" fillId="0" borderId="9" xfId="5" applyNumberFormat="1" applyFont="1" applyBorder="1" applyAlignment="1">
      <alignment horizontal="left" vertical="center"/>
    </xf>
    <xf numFmtId="0" fontId="7" fillId="0" borderId="9" xfId="2" quotePrefix="1" applyFont="1" applyBorder="1" applyAlignment="1">
      <alignment horizontal="left" vertical="center"/>
    </xf>
    <xf numFmtId="0" fontId="8" fillId="0" borderId="9" xfId="2" applyFont="1" applyBorder="1" applyAlignment="1">
      <alignment vertical="center"/>
    </xf>
    <xf numFmtId="49" fontId="8" fillId="0" borderId="9" xfId="2" quotePrefix="1" applyNumberFormat="1" applyFont="1" applyBorder="1" applyAlignment="1">
      <alignment horizontal="left" vertical="center"/>
    </xf>
    <xf numFmtId="0" fontId="8" fillId="0" borderId="10" xfId="2" applyFont="1" applyBorder="1" applyAlignment="1">
      <alignment horizontal="left" vertical="center"/>
    </xf>
    <xf numFmtId="0" fontId="8" fillId="3" borderId="11" xfId="0" quotePrefix="1" applyFont="1" applyFill="1" applyBorder="1" applyAlignment="1">
      <alignment horizontal="left" vertical="center"/>
    </xf>
    <xf numFmtId="0" fontId="8" fillId="3" borderId="0" xfId="0" quotePrefix="1" applyFont="1" applyFill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quotePrefix="1" applyFont="1" applyAlignment="1">
      <alignment horizontal="left" vertical="center"/>
    </xf>
    <xf numFmtId="38" fontId="8" fillId="0" borderId="12" xfId="5" applyNumberFormat="1" applyFont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vertical="center"/>
    </xf>
    <xf numFmtId="9" fontId="7" fillId="0" borderId="14" xfId="2" applyNumberFormat="1" applyFont="1" applyBorder="1" applyAlignment="1">
      <alignment horizontal="center" vertical="center"/>
    </xf>
    <xf numFmtId="9" fontId="7" fillId="0" borderId="14" xfId="2" applyNumberFormat="1" applyFont="1" applyBorder="1" applyAlignment="1">
      <alignment horizontal="left" vertical="center"/>
    </xf>
    <xf numFmtId="0" fontId="8" fillId="0" borderId="14" xfId="2" quotePrefix="1" applyFont="1" applyBorder="1" applyAlignment="1">
      <alignment horizontal="left" vertical="center"/>
    </xf>
    <xf numFmtId="38" fontId="8" fillId="0" borderId="15" xfId="5" applyNumberFormat="1" applyFont="1" applyBorder="1" applyAlignment="1">
      <alignment horizontal="center" vertical="center"/>
    </xf>
    <xf numFmtId="0" fontId="8" fillId="0" borderId="16" xfId="2" applyFont="1" applyBorder="1" applyAlignment="1">
      <alignment horizontal="left" vertical="center"/>
    </xf>
    <xf numFmtId="38" fontId="8" fillId="0" borderId="16" xfId="5" applyNumberFormat="1" applyFont="1" applyBorder="1" applyAlignment="1">
      <alignment horizontal="left" vertical="center"/>
    </xf>
    <xf numFmtId="0" fontId="8" fillId="0" borderId="16" xfId="2" quotePrefix="1" applyFont="1" applyBorder="1" applyAlignment="1">
      <alignment horizontal="left" vertical="center"/>
    </xf>
    <xf numFmtId="0" fontId="8" fillId="0" borderId="16" xfId="2" applyFont="1" applyBorder="1" applyAlignment="1">
      <alignment vertical="center"/>
    </xf>
    <xf numFmtId="38" fontId="8" fillId="0" borderId="16" xfId="5" applyNumberFormat="1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horizontal="centerContinuous" vertical="center"/>
    </xf>
    <xf numFmtId="0" fontId="8" fillId="0" borderId="18" xfId="2" applyFont="1" applyBorder="1" applyAlignment="1">
      <alignment horizontal="centerContinuous" vertical="center"/>
    </xf>
    <xf numFmtId="0" fontId="9" fillId="0" borderId="19" xfId="2" applyFont="1" applyBorder="1" applyAlignment="1" applyProtection="1">
      <alignment horizontal="center" vertical="center"/>
      <protection locked="0"/>
    </xf>
    <xf numFmtId="0" fontId="9" fillId="0" borderId="20" xfId="2" applyFont="1" applyBorder="1" applyAlignment="1" applyProtection="1">
      <alignment horizontal="center" vertical="center"/>
      <protection locked="0"/>
    </xf>
    <xf numFmtId="0" fontId="9" fillId="0" borderId="21" xfId="2" applyFont="1" applyBorder="1" applyAlignment="1" applyProtection="1">
      <alignment horizontal="center" vertical="center"/>
      <protection locked="0"/>
    </xf>
    <xf numFmtId="0" fontId="9" fillId="0" borderId="22" xfId="2" applyFont="1" applyBorder="1" applyAlignment="1" applyProtection="1">
      <alignment horizontal="center" vertical="center"/>
      <protection locked="0"/>
    </xf>
    <xf numFmtId="0" fontId="8" fillId="0" borderId="23" xfId="2" applyFont="1" applyBorder="1" applyAlignment="1">
      <alignment horizontal="left" vertical="center"/>
    </xf>
    <xf numFmtId="0" fontId="8" fillId="0" borderId="14" xfId="2" applyFont="1" applyBorder="1" applyAlignment="1">
      <alignment horizontal="left" vertical="center"/>
    </xf>
    <xf numFmtId="0" fontId="8" fillId="0" borderId="14" xfId="2" applyFont="1" applyBorder="1" applyAlignment="1">
      <alignment vertical="center"/>
    </xf>
    <xf numFmtId="0" fontId="8" fillId="0" borderId="15" xfId="2" applyFont="1" applyBorder="1" applyAlignment="1">
      <alignment vertical="center"/>
    </xf>
    <xf numFmtId="0" fontId="7" fillId="0" borderId="15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8" fillId="0" borderId="25" xfId="2" applyFont="1" applyBorder="1" applyAlignment="1">
      <alignment vertical="center"/>
    </xf>
    <xf numFmtId="2" fontId="8" fillId="0" borderId="25" xfId="2" applyNumberFormat="1" applyFont="1" applyBorder="1" applyAlignment="1">
      <alignment vertical="center"/>
    </xf>
    <xf numFmtId="3" fontId="8" fillId="0" borderId="17" xfId="2" applyNumberFormat="1" applyFont="1" applyBorder="1" applyAlignment="1">
      <alignment vertical="center"/>
    </xf>
    <xf numFmtId="4" fontId="8" fillId="0" borderId="17" xfId="2" applyNumberFormat="1" applyFont="1" applyBorder="1" applyAlignment="1">
      <alignment vertical="center"/>
    </xf>
    <xf numFmtId="3" fontId="7" fillId="0" borderId="1" xfId="2" applyNumberFormat="1" applyFont="1" applyBorder="1" applyAlignment="1">
      <alignment horizontal="center" vertical="center"/>
    </xf>
    <xf numFmtId="3" fontId="7" fillId="0" borderId="3" xfId="2" applyNumberFormat="1" applyFont="1" applyBorder="1" applyAlignment="1">
      <alignment horizontal="center" vertical="center"/>
    </xf>
    <xf numFmtId="0" fontId="8" fillId="0" borderId="26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164" fontId="7" fillId="0" borderId="9" xfId="5" applyNumberFormat="1" applyFont="1" applyBorder="1" applyAlignment="1">
      <alignment horizontal="center" vertical="center"/>
    </xf>
    <xf numFmtId="165" fontId="7" fillId="0" borderId="9" xfId="2" applyNumberFormat="1" applyFont="1" applyBorder="1" applyAlignment="1">
      <alignment horizontal="center" vertical="center"/>
    </xf>
    <xf numFmtId="3" fontId="7" fillId="0" borderId="27" xfId="2" applyNumberFormat="1" applyFont="1" applyBorder="1" applyAlignment="1">
      <alignment vertical="center"/>
    </xf>
    <xf numFmtId="4" fontId="7" fillId="0" borderId="27" xfId="2" applyNumberFormat="1" applyFont="1" applyBorder="1" applyAlignment="1">
      <alignment vertical="center"/>
    </xf>
    <xf numFmtId="3" fontId="7" fillId="0" borderId="4" xfId="2" applyNumberFormat="1" applyFont="1" applyBorder="1" applyAlignment="1">
      <alignment horizontal="center" vertical="center"/>
    </xf>
    <xf numFmtId="3" fontId="7" fillId="0" borderId="7" xfId="2" applyNumberFormat="1" applyFont="1" applyBorder="1" applyAlignment="1">
      <alignment horizontal="center" vertical="center"/>
    </xf>
    <xf numFmtId="3" fontId="8" fillId="0" borderId="28" xfId="2" applyNumberFormat="1" applyFont="1" applyBorder="1" applyAlignment="1">
      <alignment vertical="center"/>
    </xf>
    <xf numFmtId="3" fontId="8" fillId="0" borderId="4" xfId="2" applyNumberFormat="1" applyFont="1" applyBorder="1" applyAlignment="1">
      <alignment vertical="center"/>
    </xf>
    <xf numFmtId="3" fontId="8" fillId="0" borderId="7" xfId="2" applyNumberFormat="1" applyFont="1" applyBorder="1" applyAlignment="1">
      <alignment vertical="center"/>
    </xf>
    <xf numFmtId="0" fontId="8" fillId="0" borderId="9" xfId="2" quotePrefix="1" applyFont="1" applyBorder="1" applyAlignment="1">
      <alignment horizontal="left" vertical="center"/>
    </xf>
    <xf numFmtId="2" fontId="7" fillId="0" borderId="9" xfId="2" quotePrefix="1" applyNumberFormat="1" applyFont="1" applyBorder="1" applyAlignment="1">
      <alignment horizontal="center" vertical="center"/>
    </xf>
    <xf numFmtId="3" fontId="7" fillId="0" borderId="4" xfId="2" applyNumberFormat="1" applyFont="1" applyBorder="1" applyAlignment="1">
      <alignment vertical="center"/>
    </xf>
    <xf numFmtId="3" fontId="7" fillId="0" borderId="7" xfId="2" applyNumberFormat="1" applyFont="1" applyBorder="1" applyAlignment="1">
      <alignment vertical="center"/>
    </xf>
    <xf numFmtId="0" fontId="8" fillId="0" borderId="19" xfId="3" applyFont="1" applyBorder="1"/>
    <xf numFmtId="2" fontId="7" fillId="0" borderId="14" xfId="2" quotePrefix="1" applyNumberFormat="1" applyFont="1" applyBorder="1" applyAlignment="1">
      <alignment horizontal="center" vertical="center"/>
    </xf>
    <xf numFmtId="3" fontId="7" fillId="0" borderId="25" xfId="2" applyNumberFormat="1" applyFont="1" applyBorder="1" applyAlignment="1">
      <alignment vertical="center"/>
    </xf>
    <xf numFmtId="3" fontId="7" fillId="0" borderId="6" xfId="2" applyNumberFormat="1" applyFont="1" applyBorder="1" applyAlignment="1">
      <alignment vertical="center"/>
    </xf>
    <xf numFmtId="0" fontId="8" fillId="0" borderId="16" xfId="3" applyFont="1" applyBorder="1"/>
    <xf numFmtId="0" fontId="8" fillId="0" borderId="27" xfId="2" applyFont="1" applyBorder="1" applyAlignment="1">
      <alignment horizontal="center" vertical="center"/>
    </xf>
    <xf numFmtId="0" fontId="8" fillId="0" borderId="16" xfId="3" applyFont="1" applyBorder="1" applyAlignment="1">
      <alignment horizontal="left"/>
    </xf>
    <xf numFmtId="166" fontId="8" fillId="0" borderId="16" xfId="2" applyNumberFormat="1" applyFont="1" applyBorder="1" applyAlignment="1">
      <alignment vertical="center"/>
    </xf>
    <xf numFmtId="3" fontId="8" fillId="0" borderId="16" xfId="2" applyNumberFormat="1" applyFont="1" applyBorder="1" applyAlignment="1">
      <alignment vertical="center"/>
    </xf>
    <xf numFmtId="38" fontId="7" fillId="0" borderId="27" xfId="5" applyNumberFormat="1" applyFont="1" applyBorder="1" applyAlignment="1">
      <alignment vertical="center"/>
    </xf>
    <xf numFmtId="4" fontId="7" fillId="0" borderId="27" xfId="5" applyNumberFormat="1" applyFont="1" applyBorder="1" applyAlignment="1">
      <alignment vertical="center"/>
    </xf>
    <xf numFmtId="38" fontId="7" fillId="0" borderId="2" xfId="5" applyNumberFormat="1" applyFont="1" applyBorder="1" applyAlignment="1">
      <alignment vertical="center"/>
    </xf>
    <xf numFmtId="38" fontId="7" fillId="0" borderId="3" xfId="5" applyNumberFormat="1" applyFont="1" applyBorder="1" applyAlignment="1">
      <alignment vertical="center"/>
    </xf>
    <xf numFmtId="2" fontId="7" fillId="4" borderId="13" xfId="2" quotePrefix="1" applyNumberFormat="1" applyFont="1" applyFill="1" applyBorder="1" applyAlignment="1">
      <alignment vertical="center"/>
    </xf>
    <xf numFmtId="0" fontId="7" fillId="0" borderId="19" xfId="2" quotePrefix="1" applyFont="1" applyBorder="1" applyAlignment="1">
      <alignment horizontal="left" vertical="center"/>
    </xf>
    <xf numFmtId="2" fontId="7" fillId="4" borderId="14" xfId="2" applyNumberFormat="1" applyFont="1" applyFill="1" applyBorder="1" applyAlignment="1">
      <alignment vertical="center"/>
    </xf>
    <xf numFmtId="38" fontId="7" fillId="0" borderId="9" xfId="5" quotePrefix="1" applyNumberFormat="1" applyFont="1" applyBorder="1" applyAlignment="1">
      <alignment horizontal="center" vertical="center"/>
    </xf>
    <xf numFmtId="38" fontId="7" fillId="0" borderId="10" xfId="5" applyNumberFormat="1" applyFont="1" applyBorder="1" applyAlignment="1">
      <alignment horizontal="center" vertical="center"/>
    </xf>
    <xf numFmtId="2" fontId="10" fillId="4" borderId="13" xfId="0" quotePrefix="1" applyNumberFormat="1" applyFont="1" applyFill="1" applyBorder="1" applyAlignment="1">
      <alignment vertical="center"/>
    </xf>
    <xf numFmtId="2" fontId="10" fillId="4" borderId="14" xfId="0" quotePrefix="1" applyNumberFormat="1" applyFont="1" applyFill="1" applyBorder="1" applyAlignment="1">
      <alignment vertical="center"/>
    </xf>
    <xf numFmtId="2" fontId="7" fillId="4" borderId="14" xfId="0" applyNumberFormat="1" applyFont="1" applyFill="1" applyBorder="1" applyAlignment="1">
      <alignment vertical="center"/>
    </xf>
    <xf numFmtId="2" fontId="10" fillId="4" borderId="14" xfId="0" applyNumberFormat="1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38" fontId="7" fillId="0" borderId="13" xfId="1" applyNumberFormat="1" applyFont="1" applyFill="1" applyBorder="1" applyAlignment="1">
      <alignment horizontal="center" vertical="center" wrapText="1"/>
    </xf>
    <xf numFmtId="38" fontId="7" fillId="0" borderId="14" xfId="1" applyNumberFormat="1" applyFont="1" applyFill="1" applyBorder="1" applyAlignment="1">
      <alignment horizontal="center" vertical="center" wrapText="1"/>
    </xf>
    <xf numFmtId="38" fontId="7" fillId="0" borderId="20" xfId="1" applyNumberFormat="1" applyFont="1" applyFill="1" applyBorder="1" applyAlignment="1">
      <alignment horizontal="center" vertical="center" wrapText="1"/>
    </xf>
    <xf numFmtId="38" fontId="7" fillId="0" borderId="15" xfId="5" applyNumberFormat="1" applyFont="1" applyBorder="1" applyAlignment="1">
      <alignment horizontal="center" vertical="center"/>
    </xf>
    <xf numFmtId="38" fontId="8" fillId="0" borderId="14" xfId="5" applyNumberFormat="1" applyFont="1" applyBorder="1" applyAlignment="1">
      <alignment horizontal="center" vertical="center"/>
    </xf>
    <xf numFmtId="166" fontId="8" fillId="0" borderId="14" xfId="2" applyNumberFormat="1" applyFont="1" applyBorder="1" applyAlignment="1">
      <alignment vertical="center"/>
    </xf>
    <xf numFmtId="166" fontId="8" fillId="0" borderId="19" xfId="2" applyNumberFormat="1" applyFont="1" applyBorder="1" applyAlignment="1">
      <alignment horizontal="center" vertical="center"/>
    </xf>
    <xf numFmtId="3" fontId="8" fillId="0" borderId="23" xfId="2" applyNumberFormat="1" applyFont="1" applyBorder="1" applyAlignment="1">
      <alignment vertical="center"/>
    </xf>
    <xf numFmtId="4" fontId="8" fillId="0" borderId="23" xfId="2" applyNumberFormat="1" applyFont="1" applyBorder="1" applyAlignment="1">
      <alignment vertical="center"/>
    </xf>
    <xf numFmtId="3" fontId="8" fillId="0" borderId="13" xfId="2" applyNumberFormat="1" applyFont="1" applyBorder="1" applyAlignment="1">
      <alignment vertical="center"/>
    </xf>
    <xf numFmtId="3" fontId="8" fillId="0" borderId="15" xfId="2" applyNumberFormat="1" applyFont="1" applyBorder="1" applyAlignment="1">
      <alignment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0" xfId="3" applyFont="1" applyAlignment="1">
      <alignment horizontal="left"/>
    </xf>
    <xf numFmtId="0" fontId="8" fillId="0" borderId="0" xfId="3" applyFont="1"/>
    <xf numFmtId="0" fontId="7" fillId="0" borderId="0" xfId="3" quotePrefix="1" applyFont="1" applyAlignment="1">
      <alignment horizontal="left"/>
    </xf>
    <xf numFmtId="0" fontId="7" fillId="0" borderId="0" xfId="3" applyFont="1"/>
    <xf numFmtId="0" fontId="7" fillId="0" borderId="0" xfId="3" applyFont="1" applyAlignment="1">
      <alignment horizontal="left"/>
    </xf>
    <xf numFmtId="0" fontId="7" fillId="3" borderId="0" xfId="8" applyFont="1" applyFill="1" applyAlignment="1">
      <alignment vertical="center"/>
    </xf>
    <xf numFmtId="0" fontId="3" fillId="0" borderId="0" xfId="3" applyFont="1"/>
    <xf numFmtId="0" fontId="8" fillId="0" borderId="0" xfId="3" quotePrefix="1" applyFont="1" applyAlignment="1">
      <alignment horizontal="left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8" fillId="0" borderId="0" xfId="9" applyFont="1" applyAlignment="1">
      <alignment vertical="center"/>
    </xf>
    <xf numFmtId="0" fontId="8" fillId="0" borderId="0" xfId="9" applyFont="1" applyAlignment="1">
      <alignment horizontal="center" vertical="center"/>
    </xf>
    <xf numFmtId="0" fontId="3" fillId="0" borderId="0" xfId="9" applyFont="1" applyAlignment="1">
      <alignment vertical="center"/>
    </xf>
    <xf numFmtId="0" fontId="3" fillId="0" borderId="0" xfId="10" applyFont="1" applyAlignment="1">
      <alignment vertical="center"/>
    </xf>
    <xf numFmtId="0" fontId="8" fillId="0" borderId="0" xfId="10" applyFont="1" applyAlignment="1">
      <alignment horizontal="center" vertical="center"/>
    </xf>
    <xf numFmtId="0" fontId="5" fillId="0" borderId="0" xfId="4" applyFont="1" applyAlignment="1">
      <alignment horizontal="left"/>
    </xf>
    <xf numFmtId="0" fontId="5" fillId="0" borderId="0" xfId="4" applyFont="1"/>
    <xf numFmtId="0" fontId="5" fillId="0" borderId="0" xfId="10" applyFont="1" applyAlignment="1">
      <alignment vertical="center"/>
    </xf>
    <xf numFmtId="0" fontId="8" fillId="0" borderId="0" xfId="7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10" applyFont="1" applyAlignment="1">
      <alignment vertical="center"/>
    </xf>
    <xf numFmtId="0" fontId="9" fillId="0" borderId="14" xfId="10" applyFont="1" applyBorder="1" applyAlignment="1">
      <alignment horizontal="center" vertical="center"/>
    </xf>
    <xf numFmtId="0" fontId="9" fillId="0" borderId="29" xfId="10" quotePrefix="1" applyFont="1" applyBorder="1" applyAlignment="1">
      <alignment horizontal="left" vertical="center"/>
    </xf>
    <xf numFmtId="0" fontId="12" fillId="0" borderId="3" xfId="10" applyFont="1" applyBorder="1" applyAlignment="1">
      <alignment horizontal="centerContinuous" vertical="center"/>
    </xf>
    <xf numFmtId="0" fontId="7" fillId="0" borderId="16" xfId="11" applyFont="1" applyBorder="1" applyAlignment="1">
      <alignment vertical="center"/>
    </xf>
    <xf numFmtId="0" fontId="9" fillId="0" borderId="24" xfId="10" quotePrefix="1" applyFont="1" applyBorder="1" applyAlignment="1">
      <alignment horizontal="left" vertical="center"/>
    </xf>
    <xf numFmtId="49" fontId="7" fillId="0" borderId="2" xfId="10" applyNumberFormat="1" applyFont="1" applyBorder="1" applyAlignment="1">
      <alignment horizontal="center" vertical="center"/>
    </xf>
    <xf numFmtId="49" fontId="7" fillId="0" borderId="3" xfId="10" applyNumberFormat="1" applyFont="1" applyBorder="1" applyAlignment="1">
      <alignment horizontal="center" vertical="center"/>
    </xf>
    <xf numFmtId="0" fontId="9" fillId="0" borderId="15" xfId="10" applyFont="1" applyBorder="1" applyAlignment="1">
      <alignment horizontal="centerContinuous" vertical="center"/>
    </xf>
    <xf numFmtId="0" fontId="9" fillId="0" borderId="0" xfId="10" applyFont="1" applyAlignment="1">
      <alignment horizontal="left" vertical="center"/>
    </xf>
    <xf numFmtId="0" fontId="9" fillId="0" borderId="23" xfId="10" applyFont="1" applyBorder="1" applyAlignment="1">
      <alignment horizontal="left" vertical="center"/>
    </xf>
    <xf numFmtId="0" fontId="7" fillId="0" borderId="9" xfId="10" applyFont="1" applyBorder="1" applyAlignment="1">
      <alignment horizontal="center" vertical="center"/>
    </xf>
    <xf numFmtId="0" fontId="7" fillId="0" borderId="10" xfId="10" applyFont="1" applyBorder="1" applyAlignment="1">
      <alignment horizontal="center" vertical="center"/>
    </xf>
    <xf numFmtId="0" fontId="9" fillId="0" borderId="17" xfId="10" applyFont="1" applyBorder="1" applyAlignment="1">
      <alignment horizontal="center" vertical="center"/>
    </xf>
    <xf numFmtId="0" fontId="9" fillId="0" borderId="21" xfId="10" applyFont="1" applyBorder="1" applyAlignment="1" applyProtection="1">
      <alignment horizontal="center" vertical="center"/>
      <protection locked="0"/>
    </xf>
    <xf numFmtId="0" fontId="9" fillId="0" borderId="22" xfId="10" applyFont="1" applyBorder="1" applyAlignment="1" applyProtection="1">
      <alignment horizontal="center" vertical="center"/>
      <protection locked="0"/>
    </xf>
    <xf numFmtId="0" fontId="9" fillId="0" borderId="19" xfId="10" applyFont="1" applyBorder="1" applyAlignment="1" applyProtection="1">
      <alignment horizontal="center" vertical="center"/>
      <protection locked="0"/>
    </xf>
    <xf numFmtId="0" fontId="9" fillId="0" borderId="23" xfId="10" applyFont="1" applyBorder="1" applyAlignment="1">
      <alignment horizontal="center" vertical="center"/>
    </xf>
    <xf numFmtId="0" fontId="9" fillId="0" borderId="14" xfId="10" applyFont="1" applyBorder="1" applyAlignment="1">
      <alignment horizontal="centerContinuous" vertical="center"/>
    </xf>
    <xf numFmtId="0" fontId="12" fillId="0" borderId="24" xfId="10" applyFont="1" applyBorder="1" applyAlignment="1">
      <alignment horizontal="center" vertical="center"/>
    </xf>
    <xf numFmtId="0" fontId="7" fillId="0" borderId="1" xfId="10" applyFont="1" applyBorder="1" applyAlignment="1">
      <alignment horizontal="left" vertical="center"/>
    </xf>
    <xf numFmtId="0" fontId="7" fillId="0" borderId="2" xfId="10" applyFont="1" applyBorder="1" applyAlignment="1">
      <alignment horizontal="left" vertical="center"/>
    </xf>
    <xf numFmtId="3" fontId="12" fillId="0" borderId="24" xfId="10" applyNumberFormat="1" applyFont="1" applyBorder="1" applyAlignment="1">
      <alignment horizontal="right" vertical="center"/>
    </xf>
    <xf numFmtId="3" fontId="12" fillId="0" borderId="2" xfId="10" applyNumberFormat="1" applyFont="1" applyBorder="1" applyAlignment="1">
      <alignment vertical="center"/>
    </xf>
    <xf numFmtId="3" fontId="12" fillId="0" borderId="24" xfId="10" applyNumberFormat="1" applyFont="1" applyBorder="1" applyAlignment="1">
      <alignment horizontal="center" vertical="center"/>
    </xf>
    <xf numFmtId="0" fontId="9" fillId="0" borderId="30" xfId="10" applyFont="1" applyBorder="1" applyAlignment="1">
      <alignment horizontal="center" vertical="center"/>
    </xf>
    <xf numFmtId="0" fontId="9" fillId="0" borderId="25" xfId="10" applyFont="1" applyBorder="1" applyAlignment="1">
      <alignment vertical="center"/>
    </xf>
    <xf numFmtId="0" fontId="12" fillId="0" borderId="25" xfId="10" applyFont="1" applyBorder="1" applyAlignment="1">
      <alignment vertical="center"/>
    </xf>
    <xf numFmtId="3" fontId="12" fillId="0" borderId="30" xfId="10" applyNumberFormat="1" applyFont="1" applyBorder="1" applyAlignment="1">
      <alignment horizontal="right" vertical="center"/>
    </xf>
    <xf numFmtId="3" fontId="12" fillId="0" borderId="25" xfId="10" applyNumberFormat="1" applyFont="1" applyBorder="1" applyAlignment="1">
      <alignment vertical="center"/>
    </xf>
    <xf numFmtId="4" fontId="12" fillId="0" borderId="30" xfId="10" applyNumberFormat="1" applyFont="1" applyBorder="1" applyAlignment="1">
      <alignment horizontal="center" vertical="center"/>
    </xf>
    <xf numFmtId="0" fontId="12" fillId="0" borderId="30" xfId="10" applyFont="1" applyBorder="1" applyAlignment="1">
      <alignment horizontal="center" vertical="center"/>
    </xf>
    <xf numFmtId="0" fontId="12" fillId="0" borderId="25" xfId="10" applyFont="1" applyBorder="1" applyAlignment="1">
      <alignment horizontal="right" vertical="center"/>
    </xf>
    <xf numFmtId="4" fontId="12" fillId="0" borderId="25" xfId="10" applyNumberFormat="1" applyFont="1" applyBorder="1" applyAlignment="1">
      <alignment vertical="center"/>
    </xf>
    <xf numFmtId="4" fontId="12" fillId="0" borderId="6" xfId="12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12" fillId="0" borderId="4" xfId="10" applyFont="1" applyBorder="1" applyAlignment="1">
      <alignment vertical="center"/>
    </xf>
    <xf numFmtId="0" fontId="13" fillId="0" borderId="5" xfId="12" applyFont="1" applyBorder="1" applyAlignment="1">
      <alignment vertical="center"/>
    </xf>
    <xf numFmtId="0" fontId="12" fillId="0" borderId="29" xfId="10" applyFont="1" applyBorder="1" applyAlignment="1">
      <alignment vertical="center"/>
    </xf>
    <xf numFmtId="0" fontId="13" fillId="0" borderId="5" xfId="12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2" fillId="0" borderId="26" xfId="10" applyFont="1" applyBorder="1" applyAlignment="1">
      <alignment horizontal="center" vertical="center"/>
    </xf>
    <xf numFmtId="0" fontId="12" fillId="0" borderId="9" xfId="10" applyFont="1" applyBorder="1" applyAlignment="1">
      <alignment vertical="center"/>
    </xf>
    <xf numFmtId="3" fontId="12" fillId="0" borderId="26" xfId="10" applyNumberFormat="1" applyFont="1" applyBorder="1" applyAlignment="1">
      <alignment horizontal="right" vertical="center"/>
    </xf>
    <xf numFmtId="4" fontId="12" fillId="0" borderId="9" xfId="10" applyNumberFormat="1" applyFont="1" applyBorder="1" applyAlignment="1">
      <alignment vertical="center"/>
    </xf>
    <xf numFmtId="4" fontId="12" fillId="0" borderId="26" xfId="10" applyNumberFormat="1" applyFont="1" applyBorder="1" applyAlignment="1">
      <alignment horizontal="center" vertical="center"/>
    </xf>
    <xf numFmtId="0" fontId="12" fillId="0" borderId="27" xfId="10" applyFont="1" applyBorder="1" applyAlignment="1">
      <alignment horizontal="center" vertical="center"/>
    </xf>
    <xf numFmtId="0" fontId="12" fillId="0" borderId="16" xfId="10" applyFont="1" applyBorder="1" applyAlignment="1">
      <alignment horizontal="left" vertical="center"/>
    </xf>
    <xf numFmtId="0" fontId="9" fillId="0" borderId="16" xfId="10" applyFont="1" applyBorder="1" applyAlignment="1">
      <alignment horizontal="right" vertical="center"/>
    </xf>
    <xf numFmtId="3" fontId="9" fillId="0" borderId="27" xfId="10" applyNumberFormat="1" applyFont="1" applyBorder="1" applyAlignment="1">
      <alignment horizontal="right" vertical="center"/>
    </xf>
    <xf numFmtId="4" fontId="9" fillId="0" borderId="16" xfId="10" applyNumberFormat="1" applyFont="1" applyBorder="1" applyAlignment="1">
      <alignment vertical="center"/>
    </xf>
    <xf numFmtId="4" fontId="12" fillId="0" borderId="27" xfId="10" applyNumberFormat="1" applyFont="1" applyBorder="1" applyAlignment="1">
      <alignment horizontal="center" vertical="center"/>
    </xf>
    <xf numFmtId="0" fontId="16" fillId="0" borderId="30" xfId="10" applyFont="1" applyBorder="1" applyAlignment="1">
      <alignment horizontal="center" vertical="center"/>
    </xf>
    <xf numFmtId="0" fontId="12" fillId="0" borderId="28" xfId="10" applyFont="1" applyBorder="1" applyAlignment="1">
      <alignment horizontal="center" vertical="center"/>
    </xf>
    <xf numFmtId="0" fontId="12" fillId="0" borderId="0" xfId="10" applyFont="1" applyAlignment="1">
      <alignment horizontal="right" vertical="center"/>
    </xf>
    <xf numFmtId="0" fontId="12" fillId="0" borderId="0" xfId="10" applyFont="1" applyAlignment="1">
      <alignment vertical="center"/>
    </xf>
    <xf numFmtId="3" fontId="12" fillId="0" borderId="28" xfId="10" applyNumberFormat="1" applyFont="1" applyBorder="1" applyAlignment="1">
      <alignment horizontal="right" vertical="center"/>
    </xf>
    <xf numFmtId="4" fontId="12" fillId="0" borderId="0" xfId="10" applyNumberFormat="1" applyFont="1" applyAlignment="1">
      <alignment vertical="center"/>
    </xf>
    <xf numFmtId="4" fontId="12" fillId="0" borderId="28" xfId="10" applyNumberFormat="1" applyFont="1" applyBorder="1" applyAlignment="1">
      <alignment horizontal="center" vertical="center"/>
    </xf>
    <xf numFmtId="0" fontId="12" fillId="0" borderId="16" xfId="10" applyFont="1" applyBorder="1" applyAlignment="1">
      <alignment vertical="center"/>
    </xf>
    <xf numFmtId="0" fontId="16" fillId="0" borderId="28" xfId="10" applyFont="1" applyBorder="1" applyAlignment="1">
      <alignment horizontal="center" vertical="center"/>
    </xf>
    <xf numFmtId="0" fontId="12" fillId="5" borderId="27" xfId="10" applyFont="1" applyFill="1" applyBorder="1" applyAlignment="1">
      <alignment horizontal="center" vertical="center"/>
    </xf>
    <xf numFmtId="0" fontId="9" fillId="5" borderId="19" xfId="10" applyFont="1" applyFill="1" applyBorder="1" applyAlignment="1">
      <alignment horizontal="center" vertical="center"/>
    </xf>
    <xf numFmtId="0" fontId="9" fillId="5" borderId="16" xfId="10" applyFont="1" applyFill="1" applyBorder="1" applyAlignment="1">
      <alignment horizontal="center" vertical="center"/>
    </xf>
    <xf numFmtId="3" fontId="12" fillId="5" borderId="27" xfId="10" applyNumberFormat="1" applyFont="1" applyFill="1" applyBorder="1" applyAlignment="1">
      <alignment horizontal="right" vertical="center"/>
    </xf>
    <xf numFmtId="4" fontId="9" fillId="5" borderId="16" xfId="10" applyNumberFormat="1" applyFont="1" applyFill="1" applyBorder="1" applyAlignment="1">
      <alignment vertical="center"/>
    </xf>
    <xf numFmtId="4" fontId="17" fillId="5" borderId="27" xfId="10" applyNumberFormat="1" applyFont="1" applyFill="1" applyBorder="1" applyAlignment="1">
      <alignment horizontal="center" vertical="center"/>
    </xf>
    <xf numFmtId="0" fontId="12" fillId="2" borderId="24" xfId="10" applyFont="1" applyFill="1" applyBorder="1" applyAlignment="1">
      <alignment horizontal="center" vertical="center"/>
    </xf>
    <xf numFmtId="0" fontId="9" fillId="0" borderId="1" xfId="10" applyFont="1" applyBorder="1" applyAlignment="1">
      <alignment horizontal="left" vertical="center"/>
    </xf>
    <xf numFmtId="0" fontId="9" fillId="0" borderId="3" xfId="10" applyFont="1" applyBorder="1" applyAlignment="1">
      <alignment horizontal="left" vertical="center"/>
    </xf>
    <xf numFmtId="3" fontId="12" fillId="2" borderId="24" xfId="10" applyNumberFormat="1" applyFont="1" applyFill="1" applyBorder="1" applyAlignment="1">
      <alignment horizontal="right" vertical="center"/>
    </xf>
    <xf numFmtId="4" fontId="12" fillId="2" borderId="2" xfId="10" applyNumberFormat="1" applyFont="1" applyFill="1" applyBorder="1" applyAlignment="1">
      <alignment vertical="center"/>
    </xf>
    <xf numFmtId="4" fontId="17" fillId="2" borderId="24" xfId="10" applyNumberFormat="1" applyFont="1" applyFill="1" applyBorder="1" applyAlignment="1">
      <alignment horizontal="center" vertical="center"/>
    </xf>
    <xf numFmtId="0" fontId="12" fillId="2" borderId="30" xfId="10" applyFont="1" applyFill="1" applyBorder="1" applyAlignment="1">
      <alignment horizontal="center" vertical="center"/>
    </xf>
    <xf numFmtId="0" fontId="8" fillId="0" borderId="29" xfId="10" applyFont="1" applyBorder="1" applyAlignment="1">
      <alignment horizontal="left" vertical="center"/>
    </xf>
    <xf numFmtId="0" fontId="7" fillId="0" borderId="25" xfId="10" applyFont="1" applyBorder="1" applyAlignment="1">
      <alignment horizontal="left" vertical="center"/>
    </xf>
    <xf numFmtId="3" fontId="12" fillId="2" borderId="30" xfId="10" applyNumberFormat="1" applyFont="1" applyFill="1" applyBorder="1" applyAlignment="1">
      <alignment horizontal="right" vertical="center"/>
    </xf>
    <xf numFmtId="4" fontId="12" fillId="2" borderId="25" xfId="10" applyNumberFormat="1" applyFont="1" applyFill="1" applyBorder="1" applyAlignment="1">
      <alignment vertical="center"/>
    </xf>
    <xf numFmtId="4" fontId="17" fillId="2" borderId="30" xfId="10" applyNumberFormat="1" applyFont="1" applyFill="1" applyBorder="1" applyAlignment="1">
      <alignment horizontal="center" vertical="center"/>
    </xf>
    <xf numFmtId="0" fontId="13" fillId="0" borderId="25" xfId="10" applyFont="1" applyBorder="1" applyAlignment="1">
      <alignment vertical="center"/>
    </xf>
    <xf numFmtId="0" fontId="13" fillId="0" borderId="25" xfId="10" applyFont="1" applyBorder="1" applyAlignment="1">
      <alignment horizontal="right" vertical="center"/>
    </xf>
    <xf numFmtId="0" fontId="8" fillId="0" borderId="5" xfId="13" applyFont="1" applyBorder="1" applyAlignment="1">
      <alignment vertical="center"/>
    </xf>
    <xf numFmtId="3" fontId="9" fillId="5" borderId="27" xfId="10" applyNumberFormat="1" applyFont="1" applyFill="1" applyBorder="1" applyAlignment="1">
      <alignment horizontal="right" vertical="center"/>
    </xf>
    <xf numFmtId="0" fontId="7" fillId="0" borderId="29" xfId="10" applyFont="1" applyBorder="1" applyAlignment="1">
      <alignment horizontal="left" vertical="center"/>
    </xf>
    <xf numFmtId="4" fontId="12" fillId="0" borderId="0" xfId="12" applyNumberFormat="1" applyFont="1" applyAlignment="1">
      <alignment horizontal="right" vertical="center"/>
    </xf>
    <xf numFmtId="0" fontId="17" fillId="0" borderId="0" xfId="11" applyFont="1" applyAlignment="1">
      <alignment vertical="center"/>
    </xf>
    <xf numFmtId="0" fontId="7" fillId="0" borderId="0" xfId="11" applyFont="1" applyAlignment="1">
      <alignment horizontal="center" vertical="center"/>
    </xf>
    <xf numFmtId="0" fontId="8" fillId="0" borderId="0" xfId="11" applyFont="1" applyAlignment="1">
      <alignment vertical="center"/>
    </xf>
    <xf numFmtId="0" fontId="7" fillId="0" borderId="19" xfId="11" quotePrefix="1" applyFont="1" applyBorder="1" applyAlignment="1">
      <alignment horizontal="left" vertical="center"/>
    </xf>
    <xf numFmtId="0" fontId="8" fillId="0" borderId="16" xfId="11" quotePrefix="1" applyFont="1" applyBorder="1" applyAlignment="1">
      <alignment horizontal="left" vertical="center"/>
    </xf>
    <xf numFmtId="0" fontId="8" fillId="0" borderId="20" xfId="11" applyFont="1" applyBorder="1" applyAlignment="1">
      <alignment vertical="center"/>
    </xf>
    <xf numFmtId="43" fontId="8" fillId="0" borderId="16" xfId="14" applyFont="1" applyBorder="1" applyAlignment="1">
      <alignment vertical="center"/>
    </xf>
    <xf numFmtId="0" fontId="8" fillId="0" borderId="16" xfId="11" applyFont="1" applyBorder="1" applyAlignment="1">
      <alignment vertical="center"/>
    </xf>
    <xf numFmtId="43" fontId="8" fillId="0" borderId="19" xfId="14" applyFont="1" applyBorder="1" applyAlignment="1">
      <alignment vertical="center"/>
    </xf>
    <xf numFmtId="43" fontId="8" fillId="0" borderId="20" xfId="14" applyFont="1" applyBorder="1" applyAlignment="1">
      <alignment horizontal="left" vertical="center"/>
    </xf>
    <xf numFmtId="49" fontId="8" fillId="0" borderId="19" xfId="14" applyNumberFormat="1" applyFont="1" applyBorder="1" applyAlignment="1">
      <alignment horizontal="center" vertical="center"/>
    </xf>
    <xf numFmtId="49" fontId="8" fillId="0" borderId="20" xfId="14" applyNumberFormat="1" applyFont="1" applyBorder="1" applyAlignment="1">
      <alignment horizontal="center" vertical="center"/>
    </xf>
    <xf numFmtId="0" fontId="7" fillId="0" borderId="19" xfId="11" applyFont="1" applyBorder="1" applyAlignment="1">
      <alignment horizontal="left" vertical="center"/>
    </xf>
    <xf numFmtId="49" fontId="7" fillId="0" borderId="19" xfId="14" applyNumberFormat="1" applyFont="1" applyBorder="1" applyAlignment="1">
      <alignment horizontal="center" vertical="center"/>
    </xf>
    <xf numFmtId="49" fontId="7" fillId="0" borderId="20" xfId="14" applyNumberFormat="1" applyFont="1" applyBorder="1" applyAlignment="1">
      <alignment horizontal="center" vertical="center"/>
    </xf>
    <xf numFmtId="0" fontId="8" fillId="0" borderId="19" xfId="11" applyFont="1" applyBorder="1" applyAlignment="1">
      <alignment horizontal="left" vertical="center"/>
    </xf>
    <xf numFmtId="0" fontId="7" fillId="0" borderId="20" xfId="11" applyFont="1" applyBorder="1" applyAlignment="1">
      <alignment vertical="center"/>
    </xf>
    <xf numFmtId="43" fontId="7" fillId="0" borderId="19" xfId="14" applyFont="1" applyBorder="1" applyAlignment="1">
      <alignment horizontal="center" vertical="center"/>
    </xf>
    <xf numFmtId="43" fontId="7" fillId="0" borderId="16" xfId="14" quotePrefix="1" applyFont="1" applyBorder="1" applyAlignment="1">
      <alignment horizontal="center" vertical="center"/>
    </xf>
    <xf numFmtId="43" fontId="7" fillId="0" borderId="20" xfId="14" quotePrefix="1" applyFont="1" applyBorder="1" applyAlignment="1">
      <alignment horizontal="center" vertical="center"/>
    </xf>
    <xf numFmtId="3" fontId="8" fillId="0" borderId="19" xfId="1" applyNumberFormat="1" applyFont="1" applyBorder="1" applyAlignment="1">
      <alignment horizontal="center" vertical="center"/>
    </xf>
    <xf numFmtId="49" fontId="8" fillId="0" borderId="20" xfId="14" applyNumberFormat="1" applyFont="1" applyBorder="1" applyAlignment="1">
      <alignment horizontal="left" vertical="center"/>
    </xf>
    <xf numFmtId="43" fontId="8" fillId="0" borderId="19" xfId="14" quotePrefix="1" applyFont="1" applyBorder="1" applyAlignment="1">
      <alignment vertical="center"/>
    </xf>
    <xf numFmtId="43" fontId="8" fillId="0" borderId="16" xfId="14" quotePrefix="1" applyFont="1" applyBorder="1" applyAlignment="1">
      <alignment vertical="center"/>
    </xf>
    <xf numFmtId="43" fontId="8" fillId="0" borderId="20" xfId="14" quotePrefix="1" applyFont="1" applyBorder="1" applyAlignment="1">
      <alignment vertical="center"/>
    </xf>
    <xf numFmtId="43" fontId="8" fillId="0" borderId="19" xfId="14" quotePrefix="1" applyFont="1" applyBorder="1" applyAlignment="1">
      <alignment horizontal="center" vertical="center"/>
    </xf>
    <xf numFmtId="43" fontId="8" fillId="0" borderId="16" xfId="14" quotePrefix="1" applyFont="1" applyBorder="1" applyAlignment="1">
      <alignment horizontal="center" vertical="center"/>
    </xf>
    <xf numFmtId="43" fontId="8" fillId="0" borderId="20" xfId="14" quotePrefix="1" applyFont="1" applyBorder="1" applyAlignment="1">
      <alignment horizontal="center" vertical="center"/>
    </xf>
    <xf numFmtId="43" fontId="8" fillId="0" borderId="16" xfId="1" applyFont="1" applyBorder="1" applyAlignment="1">
      <alignment horizontal="left" vertical="center"/>
    </xf>
    <xf numFmtId="0" fontId="8" fillId="0" borderId="19" xfId="11" quotePrefix="1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3" fontId="8" fillId="0" borderId="16" xfId="14" quotePrefix="1" applyFont="1" applyBorder="1" applyAlignment="1">
      <alignment horizontal="center" vertical="center"/>
    </xf>
    <xf numFmtId="43" fontId="8" fillId="0" borderId="0" xfId="14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8" fillId="0" borderId="22" xfId="0" applyFont="1" applyBorder="1" applyAlignment="1">
      <alignment horizontal="centerContinuous" vertical="center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 applyProtection="1">
      <alignment horizontal="centerContinuous" vertical="center"/>
      <protection locked="0"/>
    </xf>
    <xf numFmtId="0" fontId="8" fillId="0" borderId="20" xfId="0" applyFont="1" applyBorder="1" applyAlignment="1" applyProtection="1">
      <alignment horizontal="centerContinuous" vertical="center"/>
      <protection locked="0"/>
    </xf>
    <xf numFmtId="43" fontId="8" fillId="0" borderId="20" xfId="1" applyFont="1" applyBorder="1" applyAlignment="1">
      <alignment horizontal="centerContinuous" vertical="center"/>
    </xf>
    <xf numFmtId="43" fontId="8" fillId="0" borderId="22" xfId="1" applyFont="1" applyBorder="1" applyAlignment="1">
      <alignment horizontal="center" vertical="center"/>
    </xf>
    <xf numFmtId="0" fontId="8" fillId="0" borderId="23" xfId="0" applyFont="1" applyBorder="1" applyAlignment="1">
      <alignment horizontal="centerContinuous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43" fontId="8" fillId="0" borderId="15" xfId="1" applyFont="1" applyBorder="1" applyAlignment="1">
      <alignment vertical="center"/>
    </xf>
    <xf numFmtId="43" fontId="8" fillId="0" borderId="15" xfId="1" applyFont="1" applyBorder="1" applyAlignment="1">
      <alignment horizontal="centerContinuous" vertical="center"/>
    </xf>
    <xf numFmtId="0" fontId="8" fillId="0" borderId="27" xfId="0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67" fontId="8" fillId="0" borderId="24" xfId="1" applyNumberFormat="1" applyFont="1" applyBorder="1" applyAlignment="1">
      <alignment horizontal="right" vertical="center"/>
    </xf>
    <xf numFmtId="43" fontId="8" fillId="0" borderId="3" xfId="1" applyFont="1" applyBorder="1" applyAlignment="1">
      <alignment vertical="center"/>
    </xf>
    <xf numFmtId="168" fontId="8" fillId="0" borderId="24" xfId="0" applyNumberFormat="1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7" fillId="0" borderId="29" xfId="0" applyFont="1" applyBorder="1" applyAlignment="1">
      <alignment horizontal="right" vertical="center"/>
    </xf>
    <xf numFmtId="0" fontId="7" fillId="0" borderId="25" xfId="0" applyFont="1" applyBorder="1" applyAlignment="1">
      <alignment horizontal="left" vertical="center"/>
    </xf>
    <xf numFmtId="0" fontId="7" fillId="0" borderId="6" xfId="0" quotePrefix="1" applyFont="1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167" fontId="8" fillId="0" borderId="31" xfId="1" applyNumberFormat="1" applyFont="1" applyBorder="1" applyAlignment="1">
      <alignment horizontal="right" vertical="center"/>
    </xf>
    <xf numFmtId="43" fontId="8" fillId="0" borderId="7" xfId="1" applyFont="1" applyBorder="1" applyAlignment="1">
      <alignment vertical="center"/>
    </xf>
    <xf numFmtId="168" fontId="8" fillId="0" borderId="31" xfId="0" applyNumberFormat="1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7" xfId="0" quotePrefix="1" applyFont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167" fontId="8" fillId="0" borderId="30" xfId="1" applyNumberFormat="1" applyFont="1" applyBorder="1" applyAlignment="1">
      <alignment horizontal="right" vertical="center"/>
    </xf>
    <xf numFmtId="43" fontId="8" fillId="0" borderId="6" xfId="1" applyFont="1" applyBorder="1" applyAlignment="1">
      <alignment vertical="center"/>
    </xf>
    <xf numFmtId="168" fontId="8" fillId="0" borderId="3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31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7" xfId="0" quotePrefix="1" applyFont="1" applyBorder="1" applyAlignment="1">
      <alignment horizontal="left"/>
    </xf>
    <xf numFmtId="167" fontId="8" fillId="0" borderId="31" xfId="1" applyNumberFormat="1" applyFont="1" applyBorder="1" applyAlignment="1">
      <alignment horizontal="right"/>
    </xf>
    <xf numFmtId="43" fontId="8" fillId="0" borderId="31" xfId="1" applyFont="1" applyBorder="1" applyAlignment="1">
      <alignment horizontal="right"/>
    </xf>
    <xf numFmtId="167" fontId="8" fillId="3" borderId="31" xfId="1" applyNumberFormat="1" applyFont="1" applyFill="1" applyBorder="1" applyAlignment="1"/>
    <xf numFmtId="167" fontId="8" fillId="0" borderId="31" xfId="1" applyNumberFormat="1" applyFont="1" applyBorder="1" applyAlignment="1"/>
    <xf numFmtId="43" fontId="8" fillId="0" borderId="31" xfId="0" applyNumberFormat="1" applyFont="1" applyBorder="1"/>
    <xf numFmtId="167" fontId="8" fillId="0" borderId="31" xfId="0" applyNumberFormat="1" applyFont="1" applyBorder="1"/>
    <xf numFmtId="0" fontId="8" fillId="6" borderId="2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/>
    </xf>
    <xf numFmtId="0" fontId="7" fillId="6" borderId="20" xfId="0" applyFont="1" applyFill="1" applyBorder="1" applyAlignment="1">
      <alignment horizontal="left" vertical="center"/>
    </xf>
    <xf numFmtId="169" fontId="8" fillId="6" borderId="27" xfId="1" applyNumberFormat="1" applyFont="1" applyFill="1" applyBorder="1" applyAlignment="1">
      <alignment horizontal="right" vertical="center"/>
    </xf>
    <xf numFmtId="169" fontId="8" fillId="6" borderId="27" xfId="1" applyNumberFormat="1" applyFont="1" applyFill="1" applyBorder="1" applyAlignment="1">
      <alignment vertical="center"/>
    </xf>
    <xf numFmtId="167" fontId="7" fillId="6" borderId="27" xfId="1" applyNumberFormat="1" applyFont="1" applyFill="1" applyBorder="1" applyAlignment="1">
      <alignment vertical="center"/>
    </xf>
    <xf numFmtId="43" fontId="7" fillId="6" borderId="27" xfId="0" applyNumberFormat="1" applyFont="1" applyFill="1" applyBorder="1" applyAlignment="1">
      <alignment vertical="center"/>
    </xf>
    <xf numFmtId="0" fontId="7" fillId="3" borderId="4" xfId="15" applyFont="1" applyFill="1" applyBorder="1" applyAlignment="1">
      <alignment horizontal="left"/>
    </xf>
    <xf numFmtId="167" fontId="8" fillId="0" borderId="31" xfId="16" applyFont="1" applyBorder="1" applyAlignment="1">
      <alignment horizontal="right"/>
    </xf>
    <xf numFmtId="167" fontId="8" fillId="3" borderId="31" xfId="16" applyFont="1" applyFill="1" applyBorder="1" applyAlignment="1"/>
    <xf numFmtId="167" fontId="8" fillId="0" borderId="31" xfId="16" applyFont="1" applyFill="1" applyBorder="1" applyAlignment="1"/>
    <xf numFmtId="167" fontId="8" fillId="0" borderId="31" xfId="16" applyFont="1" applyBorder="1" applyAlignment="1"/>
    <xf numFmtId="0" fontId="8" fillId="3" borderId="4" xfId="15" applyFont="1" applyFill="1" applyBorder="1" applyAlignment="1">
      <alignment horizontal="left"/>
    </xf>
    <xf numFmtId="0" fontId="7" fillId="6" borderId="19" xfId="0" applyFont="1" applyFill="1" applyBorder="1" applyAlignment="1">
      <alignment horizontal="centerContinuous" vertical="center"/>
    </xf>
    <xf numFmtId="0" fontId="8" fillId="6" borderId="16" xfId="0" applyFont="1" applyFill="1" applyBorder="1" applyAlignment="1">
      <alignment horizontal="centerContinuous" vertical="center"/>
    </xf>
    <xf numFmtId="168" fontId="8" fillId="6" borderId="27" xfId="0" applyNumberFormat="1" applyFont="1" applyFill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8" fillId="0" borderId="31" xfId="0" applyFont="1" applyBorder="1" applyAlignment="1">
      <alignment horizontal="right" vertical="center"/>
    </xf>
    <xf numFmtId="43" fontId="8" fillId="0" borderId="31" xfId="1" applyFont="1" applyBorder="1" applyAlignment="1">
      <alignment vertical="center"/>
    </xf>
    <xf numFmtId="167" fontId="20" fillId="0" borderId="4" xfId="0" applyNumberFormat="1" applyFont="1" applyBorder="1" applyAlignment="1">
      <alignment vertical="center"/>
    </xf>
    <xf numFmtId="167" fontId="20" fillId="0" borderId="31" xfId="0" applyNumberFormat="1" applyFont="1" applyBorder="1" applyAlignment="1">
      <alignment horizontal="right" vertical="center"/>
    </xf>
    <xf numFmtId="43" fontId="8" fillId="3" borderId="31" xfId="1" applyFont="1" applyFill="1" applyBorder="1" applyAlignment="1" applyProtection="1">
      <alignment vertical="center"/>
    </xf>
    <xf numFmtId="167" fontId="20" fillId="0" borderId="7" xfId="0" applyNumberFormat="1" applyFont="1" applyBorder="1" applyAlignment="1">
      <alignment horizontal="right" vertical="center"/>
    </xf>
    <xf numFmtId="0" fontId="8" fillId="6" borderId="3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Continuous" vertical="center"/>
    </xf>
    <xf numFmtId="0" fontId="8" fillId="6" borderId="5" xfId="0" applyFont="1" applyFill="1" applyBorder="1" applyAlignment="1">
      <alignment horizontal="centerContinuous" vertical="center"/>
    </xf>
    <xf numFmtId="0" fontId="7" fillId="6" borderId="7" xfId="0" applyFont="1" applyFill="1" applyBorder="1" applyAlignment="1">
      <alignment horizontal="left" vertical="center"/>
    </xf>
    <xf numFmtId="169" fontId="8" fillId="6" borderId="31" xfId="1" applyNumberFormat="1" applyFont="1" applyFill="1" applyBorder="1" applyAlignment="1">
      <alignment horizontal="right" vertical="center"/>
    </xf>
    <xf numFmtId="169" fontId="8" fillId="6" borderId="31" xfId="1" applyNumberFormat="1" applyFont="1" applyFill="1" applyBorder="1" applyAlignment="1">
      <alignment vertical="center"/>
    </xf>
    <xf numFmtId="167" fontId="7" fillId="6" borderId="31" xfId="1" applyNumberFormat="1" applyFont="1" applyFill="1" applyBorder="1" applyAlignment="1">
      <alignment vertical="center"/>
    </xf>
    <xf numFmtId="167" fontId="8" fillId="6" borderId="31" xfId="0" applyNumberFormat="1" applyFont="1" applyFill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8" fillId="3" borderId="31" xfId="0" applyFont="1" applyFill="1" applyBorder="1" applyAlignment="1">
      <alignment horizontal="right" vertical="center"/>
    </xf>
    <xf numFmtId="43" fontId="21" fillId="3" borderId="31" xfId="1" applyFont="1" applyFill="1" applyBorder="1" applyAlignment="1" applyProtection="1">
      <alignment vertical="center"/>
    </xf>
    <xf numFmtId="43" fontId="21" fillId="0" borderId="31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167" fontId="8" fillId="6" borderId="31" xfId="1" applyNumberFormat="1" applyFont="1" applyFill="1" applyBorder="1" applyAlignment="1">
      <alignment vertical="center"/>
    </xf>
    <xf numFmtId="0" fontId="8" fillId="6" borderId="0" xfId="0" applyFont="1" applyFill="1" applyAlignment="1">
      <alignment vertical="center"/>
    </xf>
    <xf numFmtId="0" fontId="5" fillId="0" borderId="31" xfId="0" applyFont="1" applyBorder="1" applyAlignment="1">
      <alignment horizontal="center"/>
    </xf>
    <xf numFmtId="0" fontId="7" fillId="3" borderId="4" xfId="15" applyFont="1" applyFill="1" applyBorder="1"/>
    <xf numFmtId="49" fontId="8" fillId="0" borderId="31" xfId="1" applyNumberFormat="1" applyFont="1" applyFill="1" applyBorder="1" applyAlignment="1">
      <alignment horizontal="right" vertical="center"/>
    </xf>
    <xf numFmtId="0" fontId="8" fillId="3" borderId="4" xfId="15" applyFont="1" applyFill="1" applyBorder="1"/>
    <xf numFmtId="0" fontId="8" fillId="3" borderId="4" xfId="0" quotePrefix="1" applyFont="1" applyFill="1" applyBorder="1" applyAlignment="1">
      <alignment horizontal="left"/>
    </xf>
    <xf numFmtId="0" fontId="8" fillId="7" borderId="31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Continuous" vertical="center"/>
    </xf>
    <xf numFmtId="0" fontId="8" fillId="7" borderId="5" xfId="0" applyFont="1" applyFill="1" applyBorder="1" applyAlignment="1">
      <alignment horizontal="centerContinuous" vertical="center"/>
    </xf>
    <xf numFmtId="0" fontId="7" fillId="7" borderId="7" xfId="0" applyFont="1" applyFill="1" applyBorder="1" applyAlignment="1">
      <alignment vertical="center"/>
    </xf>
    <xf numFmtId="169" fontId="8" fillId="7" borderId="31" xfId="1" applyNumberFormat="1" applyFont="1" applyFill="1" applyBorder="1" applyAlignment="1">
      <alignment horizontal="right" vertical="center"/>
    </xf>
    <xf numFmtId="167" fontId="8" fillId="7" borderId="31" xfId="1" applyNumberFormat="1" applyFont="1" applyFill="1" applyBorder="1" applyAlignment="1">
      <alignment vertical="center"/>
    </xf>
    <xf numFmtId="167" fontId="7" fillId="7" borderId="31" xfId="1" applyNumberFormat="1" applyFont="1" applyFill="1" applyBorder="1" applyAlignment="1">
      <alignment vertical="center"/>
    </xf>
    <xf numFmtId="167" fontId="8" fillId="7" borderId="31" xfId="0" applyNumberFormat="1" applyFont="1" applyFill="1" applyBorder="1" applyAlignment="1">
      <alignment vertical="center"/>
    </xf>
    <xf numFmtId="0" fontId="8" fillId="0" borderId="4" xfId="0" applyFont="1" applyBorder="1" applyAlignment="1">
      <alignment horizontal="left"/>
    </xf>
    <xf numFmtId="0" fontId="8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left"/>
    </xf>
    <xf numFmtId="0" fontId="8" fillId="0" borderId="34" xfId="0" applyFont="1" applyBorder="1"/>
    <xf numFmtId="0" fontId="8" fillId="0" borderId="35" xfId="0" quotePrefix="1" applyFont="1" applyBorder="1" applyAlignment="1">
      <alignment horizontal="left"/>
    </xf>
    <xf numFmtId="167" fontId="8" fillId="0" borderId="32" xfId="16" applyFont="1" applyBorder="1" applyAlignment="1">
      <alignment horizontal="right"/>
    </xf>
    <xf numFmtId="167" fontId="8" fillId="3" borderId="32" xfId="1" applyNumberFormat="1" applyFont="1" applyFill="1" applyBorder="1"/>
    <xf numFmtId="167" fontId="8" fillId="0" borderId="32" xfId="1" applyNumberFormat="1" applyFont="1" applyBorder="1" applyAlignment="1"/>
    <xf numFmtId="43" fontId="8" fillId="3" borderId="32" xfId="1" applyFont="1" applyFill="1" applyBorder="1" applyAlignment="1"/>
    <xf numFmtId="167" fontId="8" fillId="0" borderId="32" xfId="0" applyNumberFormat="1" applyFont="1" applyBorder="1"/>
    <xf numFmtId="49" fontId="8" fillId="0" borderId="31" xfId="1" applyNumberFormat="1" applyFont="1" applyFill="1" applyBorder="1" applyAlignment="1">
      <alignment horizontal="right" vertical="top"/>
    </xf>
    <xf numFmtId="43" fontId="8" fillId="0" borderId="31" xfId="1" applyFont="1" applyBorder="1" applyAlignment="1">
      <alignment vertical="top"/>
    </xf>
    <xf numFmtId="43" fontId="21" fillId="3" borderId="31" xfId="1" applyFont="1" applyFill="1" applyBorder="1" applyAlignment="1">
      <alignment vertical="top"/>
    </xf>
    <xf numFmtId="43" fontId="21" fillId="0" borderId="31" xfId="1" applyFont="1" applyBorder="1" applyAlignment="1">
      <alignment vertical="top"/>
    </xf>
    <xf numFmtId="43" fontId="8" fillId="3" borderId="31" xfId="1" applyFont="1" applyFill="1" applyBorder="1" applyAlignment="1">
      <alignment vertical="top"/>
    </xf>
    <xf numFmtId="0" fontId="8" fillId="0" borderId="30" xfId="0" applyFont="1" applyBorder="1" applyAlignment="1">
      <alignment horizontal="center"/>
    </xf>
    <xf numFmtId="167" fontId="8" fillId="0" borderId="30" xfId="16" applyFont="1" applyBorder="1" applyAlignment="1">
      <alignment horizontal="right"/>
    </xf>
    <xf numFmtId="167" fontId="8" fillId="3" borderId="30" xfId="1" applyNumberFormat="1" applyFont="1" applyFill="1" applyBorder="1"/>
    <xf numFmtId="167" fontId="8" fillId="0" borderId="30" xfId="1" applyNumberFormat="1" applyFont="1" applyBorder="1" applyAlignment="1"/>
    <xf numFmtId="43" fontId="8" fillId="3" borderId="30" xfId="1" applyFont="1" applyFill="1" applyBorder="1" applyAlignment="1"/>
    <xf numFmtId="167" fontId="8" fillId="0" borderId="30" xfId="0" applyNumberFormat="1" applyFont="1" applyBorder="1"/>
    <xf numFmtId="0" fontId="8" fillId="7" borderId="4" xfId="0" applyFont="1" applyFill="1" applyBorder="1" applyAlignment="1">
      <alignment vertical="center"/>
    </xf>
    <xf numFmtId="0" fontId="8" fillId="7" borderId="5" xfId="0" applyFont="1" applyFill="1" applyBorder="1" applyAlignment="1">
      <alignment horizontal="left" vertical="center"/>
    </xf>
    <xf numFmtId="0" fontId="8" fillId="0" borderId="0" xfId="0" quotePrefix="1" applyFont="1" applyAlignment="1">
      <alignment horizontal="left" vertical="center"/>
    </xf>
    <xf numFmtId="43" fontId="8" fillId="0" borderId="0" xfId="1" applyFont="1" applyAlignment="1">
      <alignment vertical="center"/>
    </xf>
    <xf numFmtId="43" fontId="8" fillId="0" borderId="0" xfId="1" quotePrefix="1" applyFont="1" applyBorder="1" applyAlignment="1">
      <alignment horizontal="left" vertical="center"/>
    </xf>
    <xf numFmtId="43" fontId="8" fillId="0" borderId="0" xfId="1" applyFont="1" applyBorder="1" applyAlignment="1">
      <alignment vertical="center"/>
    </xf>
    <xf numFmtId="43" fontId="8" fillId="0" borderId="0" xfId="1" applyFont="1" applyBorder="1" applyAlignment="1">
      <alignment horizontal="left" vertical="center"/>
    </xf>
    <xf numFmtId="1" fontId="8" fillId="0" borderId="12" xfId="1" applyNumberFormat="1" applyFont="1" applyBorder="1" applyAlignment="1">
      <alignment horizontal="center" vertical="center"/>
    </xf>
    <xf numFmtId="43" fontId="7" fillId="0" borderId="0" xfId="1" applyFont="1" applyBorder="1" applyAlignment="1">
      <alignment horizontal="left" vertical="center"/>
    </xf>
    <xf numFmtId="43" fontId="8" fillId="0" borderId="12" xfId="1" applyFont="1" applyBorder="1" applyAlignment="1">
      <alignment horizontal="centerContinuous" vertical="center"/>
    </xf>
    <xf numFmtId="0" fontId="8" fillId="0" borderId="12" xfId="0" applyFont="1" applyBorder="1" applyAlignment="1">
      <alignment vertical="center"/>
    </xf>
    <xf numFmtId="3" fontId="5" fillId="0" borderId="31" xfId="0" applyNumberFormat="1" applyFont="1" applyBorder="1" applyAlignment="1">
      <alignment horizontal="center"/>
    </xf>
    <xf numFmtId="167" fontId="5" fillId="0" borderId="31" xfId="1" applyNumberFormat="1" applyFont="1" applyBorder="1" applyAlignment="1">
      <alignment horizontal="center"/>
    </xf>
    <xf numFmtId="169" fontId="5" fillId="0" borderId="31" xfId="1" applyNumberFormat="1" applyFont="1" applyBorder="1" applyAlignment="1"/>
    <xf numFmtId="167" fontId="5" fillId="0" borderId="31" xfId="1" applyNumberFormat="1" applyFont="1" applyBorder="1" applyAlignment="1"/>
    <xf numFmtId="43" fontId="5" fillId="0" borderId="31" xfId="0" applyNumberFormat="1" applyFont="1" applyBorder="1"/>
    <xf numFmtId="167" fontId="5" fillId="0" borderId="31" xfId="0" applyNumberFormat="1" applyFont="1" applyBorder="1"/>
    <xf numFmtId="0" fontId="7" fillId="0" borderId="4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169" fontId="8" fillId="7" borderId="31" xfId="1" applyNumberFormat="1" applyFont="1" applyFill="1" applyBorder="1" applyAlignment="1">
      <alignment vertical="center"/>
    </xf>
    <xf numFmtId="0" fontId="8" fillId="0" borderId="29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7" xfId="0" quotePrefix="1" applyFont="1" applyBorder="1" applyAlignment="1">
      <alignment horizontal="left" vertical="center"/>
    </xf>
    <xf numFmtId="169" fontId="22" fillId="0" borderId="31" xfId="1" applyNumberFormat="1" applyFont="1" applyBorder="1" applyAlignment="1">
      <alignment horizontal="right" vertical="center"/>
    </xf>
    <xf numFmtId="167" fontId="8" fillId="0" borderId="31" xfId="1" applyNumberFormat="1" applyFont="1" applyBorder="1" applyAlignment="1">
      <alignment vertical="center"/>
    </xf>
    <xf numFmtId="167" fontId="8" fillId="0" borderId="31" xfId="0" applyNumberFormat="1" applyFont="1" applyBorder="1" applyAlignment="1">
      <alignment vertical="center"/>
    </xf>
    <xf numFmtId="0" fontId="19" fillId="0" borderId="6" xfId="0" quotePrefix="1" applyFont="1" applyBorder="1" applyAlignment="1">
      <alignment horizontal="left" vertical="center"/>
    </xf>
    <xf numFmtId="0" fontId="5" fillId="0" borderId="35" xfId="0" quotePrefix="1" applyFont="1" applyBorder="1" applyAlignment="1">
      <alignment horizontal="left"/>
    </xf>
    <xf numFmtId="0" fontId="19" fillId="0" borderId="5" xfId="0" quotePrefix="1" applyFont="1" applyBorder="1" applyAlignment="1">
      <alignment horizontal="left" vertical="center"/>
    </xf>
    <xf numFmtId="0" fontId="8" fillId="0" borderId="4" xfId="0" quotePrefix="1" applyFont="1" applyBorder="1" applyAlignment="1">
      <alignment vertical="center"/>
    </xf>
    <xf numFmtId="3" fontId="8" fillId="0" borderId="4" xfId="1" applyNumberFormat="1" applyFont="1" applyBorder="1" applyAlignment="1">
      <alignment horizontal="left"/>
    </xf>
    <xf numFmtId="0" fontId="19" fillId="0" borderId="25" xfId="0" quotePrefix="1" applyFont="1" applyBorder="1" applyAlignment="1">
      <alignment horizontal="left" vertical="center"/>
    </xf>
    <xf numFmtId="0" fontId="5" fillId="0" borderId="7" xfId="0" quotePrefix="1" applyFont="1" applyBorder="1" applyAlignment="1">
      <alignment horizontal="left"/>
    </xf>
    <xf numFmtId="0" fontId="5" fillId="3" borderId="33" xfId="15" applyFont="1" applyFill="1" applyBorder="1"/>
    <xf numFmtId="0" fontId="5" fillId="0" borderId="34" xfId="0" applyFont="1" applyBorder="1"/>
    <xf numFmtId="0" fontId="19" fillId="0" borderId="30" xfId="0" applyFont="1" applyBorder="1" applyAlignment="1">
      <alignment horizontal="right" vertical="center"/>
    </xf>
    <xf numFmtId="167" fontId="19" fillId="0" borderId="25" xfId="0" applyNumberFormat="1" applyFont="1" applyBorder="1" applyAlignment="1">
      <alignment horizontal="center" vertical="center"/>
    </xf>
    <xf numFmtId="167" fontId="19" fillId="0" borderId="29" xfId="0" applyNumberFormat="1" applyFont="1" applyBorder="1" applyAlignment="1">
      <alignment vertical="center"/>
    </xf>
    <xf numFmtId="167" fontId="19" fillId="0" borderId="30" xfId="0" applyNumberFormat="1" applyFont="1" applyBorder="1" applyAlignment="1">
      <alignment horizontal="right" vertical="center"/>
    </xf>
    <xf numFmtId="167" fontId="19" fillId="0" borderId="25" xfId="0" applyNumberFormat="1" applyFont="1" applyBorder="1" applyAlignment="1">
      <alignment vertical="center"/>
    </xf>
    <xf numFmtId="167" fontId="19" fillId="0" borderId="6" xfId="0" applyNumberFormat="1" applyFont="1" applyBorder="1" applyAlignment="1">
      <alignment horizontal="right" vertical="center"/>
    </xf>
    <xf numFmtId="0" fontId="7" fillId="6" borderId="7" xfId="0" applyFont="1" applyFill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quotePrefix="1" applyFont="1" applyBorder="1" applyAlignment="1">
      <alignment horizontal="left" vertical="center"/>
    </xf>
    <xf numFmtId="170" fontId="8" fillId="0" borderId="31" xfId="1" applyNumberFormat="1" applyFont="1" applyBorder="1" applyAlignment="1">
      <alignment horizontal="right" vertical="center"/>
    </xf>
    <xf numFmtId="169" fontId="8" fillId="0" borderId="31" xfId="1" applyNumberFormat="1" applyFont="1" applyBorder="1" applyAlignment="1">
      <alignment vertical="center"/>
    </xf>
    <xf numFmtId="169" fontId="8" fillId="0" borderId="31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169" fontId="8" fillId="0" borderId="31" xfId="1" applyNumberFormat="1" applyFont="1" applyBorder="1" applyAlignment="1">
      <alignment horizontal="right" vertical="center"/>
    </xf>
    <xf numFmtId="169" fontId="20" fillId="0" borderId="31" xfId="1" applyNumberFormat="1" applyFont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171" fontId="8" fillId="0" borderId="4" xfId="1" applyNumberFormat="1" applyFont="1" applyBorder="1" applyAlignment="1">
      <alignment horizontal="left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3" fontId="8" fillId="0" borderId="31" xfId="1" applyNumberFormat="1" applyFont="1" applyBorder="1" applyAlignment="1">
      <alignment horizontal="center" vertical="center"/>
    </xf>
    <xf numFmtId="168" fontId="8" fillId="0" borderId="31" xfId="0" applyNumberFormat="1" applyFont="1" applyBorder="1" applyAlignment="1">
      <alignment horizontal="right" vertical="center"/>
    </xf>
    <xf numFmtId="168" fontId="8" fillId="0" borderId="31" xfId="1" applyNumberFormat="1" applyFont="1" applyBorder="1" applyAlignment="1">
      <alignment vertical="center"/>
    </xf>
    <xf numFmtId="172" fontId="8" fillId="0" borderId="31" xfId="17" applyNumberFormat="1" applyFont="1" applyBorder="1" applyAlignment="1">
      <alignment horizontal="center" vertical="top"/>
    </xf>
    <xf numFmtId="172" fontId="8" fillId="0" borderId="31" xfId="18" applyNumberFormat="1" applyFont="1" applyFill="1" applyBorder="1" applyAlignment="1">
      <alignment horizontal="center" vertical="top"/>
    </xf>
    <xf numFmtId="172" fontId="8" fillId="0" borderId="31" xfId="17" applyNumberFormat="1" applyFont="1" applyBorder="1"/>
    <xf numFmtId="172" fontId="8" fillId="0" borderId="31" xfId="18" applyNumberFormat="1" applyFont="1" applyFill="1" applyBorder="1" applyAlignment="1">
      <alignment vertical="center"/>
    </xf>
    <xf numFmtId="172" fontId="8" fillId="0" borderId="31" xfId="18" applyNumberFormat="1" applyFont="1" applyFill="1" applyBorder="1" applyAlignment="1">
      <alignment vertical="top"/>
    </xf>
    <xf numFmtId="0" fontId="8" fillId="3" borderId="29" xfId="19" quotePrefix="1" applyFont="1" applyFill="1" applyBorder="1"/>
    <xf numFmtId="2" fontId="8" fillId="0" borderId="31" xfId="0" applyNumberFormat="1" applyFont="1" applyBorder="1" applyAlignment="1">
      <alignment horizontal="right" vertical="center"/>
    </xf>
    <xf numFmtId="167" fontId="8" fillId="0" borderId="31" xfId="0" applyNumberFormat="1" applyFont="1" applyBorder="1" applyAlignment="1" applyProtection="1">
      <alignment horizontal="right" vertical="center"/>
      <protection locked="0"/>
    </xf>
    <xf numFmtId="167" fontId="8" fillId="0" borderId="31" xfId="0" applyNumberFormat="1" applyFont="1" applyBorder="1" applyAlignment="1">
      <alignment horizontal="right" vertical="center"/>
    </xf>
    <xf numFmtId="167" fontId="8" fillId="0" borderId="31" xfId="0" quotePrefix="1" applyNumberFormat="1" applyFont="1" applyBorder="1" applyAlignment="1" applyProtection="1">
      <alignment horizontal="right" vertical="center"/>
      <protection locked="0"/>
    </xf>
    <xf numFmtId="0" fontId="8" fillId="0" borderId="7" xfId="0" applyFont="1" applyBorder="1" applyAlignment="1">
      <alignment wrapText="1"/>
    </xf>
    <xf numFmtId="0" fontId="8" fillId="0" borderId="31" xfId="0" applyFont="1" applyBorder="1" applyAlignment="1">
      <alignment horizontal="right"/>
    </xf>
    <xf numFmtId="43" fontId="8" fillId="0" borderId="31" xfId="1" applyFont="1" applyBorder="1" applyAlignment="1"/>
    <xf numFmtId="43" fontId="21" fillId="3" borderId="31" xfId="1" applyFont="1" applyFill="1" applyBorder="1" applyAlignment="1" applyProtection="1"/>
    <xf numFmtId="43" fontId="21" fillId="0" borderId="31" xfId="1" applyFont="1" applyBorder="1" applyAlignment="1"/>
    <xf numFmtId="43" fontId="8" fillId="3" borderId="31" xfId="1" applyFont="1" applyFill="1" applyBorder="1" applyAlignment="1" applyProtection="1"/>
    <xf numFmtId="0" fontId="8" fillId="3" borderId="29" xfId="19" applyFont="1" applyFill="1" applyBorder="1"/>
    <xf numFmtId="0" fontId="8" fillId="0" borderId="4" xfId="0" quotePrefix="1" applyFont="1" applyBorder="1" applyAlignment="1">
      <alignment horizontal="left" vertical="center"/>
    </xf>
    <xf numFmtId="0" fontId="8" fillId="0" borderId="5" xfId="0" quotePrefix="1" applyFont="1" applyBorder="1" applyAlignment="1">
      <alignment horizontal="left" vertical="center"/>
    </xf>
    <xf numFmtId="3" fontId="8" fillId="0" borderId="36" xfId="1" applyNumberFormat="1" applyFont="1" applyBorder="1" applyAlignment="1">
      <alignment horizontal="right" vertical="center"/>
    </xf>
    <xf numFmtId="43" fontId="8" fillId="0" borderId="31" xfId="1" applyFont="1" applyBorder="1" applyAlignment="1">
      <alignment horizontal="right" vertical="center"/>
    </xf>
    <xf numFmtId="167" fontId="8" fillId="3" borderId="4" xfId="0" applyNumberFormat="1" applyFont="1" applyFill="1" applyBorder="1" applyAlignment="1">
      <alignment horizontal="right" vertical="center"/>
    </xf>
    <xf numFmtId="167" fontId="8" fillId="3" borderId="31" xfId="1" applyNumberFormat="1" applyFont="1" applyFill="1" applyBorder="1" applyAlignment="1">
      <alignment horizontal="right" vertical="center"/>
    </xf>
    <xf numFmtId="167" fontId="8" fillId="3" borderId="31" xfId="0" applyNumberFormat="1" applyFont="1" applyFill="1" applyBorder="1" applyAlignment="1">
      <alignment horizontal="right" vertical="center"/>
    </xf>
    <xf numFmtId="167" fontId="8" fillId="3" borderId="7" xfId="0" applyNumberFormat="1" applyFont="1" applyFill="1" applyBorder="1" applyAlignment="1">
      <alignment horizontal="right" vertical="center"/>
    </xf>
    <xf numFmtId="0" fontId="8" fillId="0" borderId="29" xfId="19" quotePrefix="1" applyFont="1" applyBorder="1"/>
    <xf numFmtId="3" fontId="8" fillId="0" borderId="37" xfId="1" applyNumberFormat="1" applyFont="1" applyBorder="1" applyAlignment="1">
      <alignment horizontal="right" vertical="center"/>
    </xf>
    <xf numFmtId="0" fontId="8" fillId="3" borderId="38" xfId="0" applyFont="1" applyFill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3" borderId="4" xfId="0" quotePrefix="1" applyFont="1" applyFill="1" applyBorder="1" applyAlignment="1">
      <alignment horizontal="left" vertical="center"/>
    </xf>
    <xf numFmtId="0" fontId="8" fillId="3" borderId="5" xfId="0" quotePrefix="1" applyFont="1" applyFill="1" applyBorder="1" applyAlignment="1">
      <alignment horizontal="left" vertical="center"/>
    </xf>
    <xf numFmtId="0" fontId="8" fillId="0" borderId="31" xfId="19" applyFont="1" applyBorder="1" applyAlignment="1">
      <alignment horizontal="center"/>
    </xf>
    <xf numFmtId="168" fontId="8" fillId="0" borderId="4" xfId="1" applyNumberFormat="1" applyFont="1" applyBorder="1" applyAlignment="1">
      <alignment vertical="center"/>
    </xf>
    <xf numFmtId="168" fontId="8" fillId="0" borderId="31" xfId="1" applyNumberFormat="1" applyFont="1" applyBorder="1" applyAlignment="1">
      <alignment horizontal="right" vertical="center"/>
    </xf>
    <xf numFmtId="168" fontId="8" fillId="0" borderId="7" xfId="1" applyNumberFormat="1" applyFont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12" fillId="0" borderId="4" xfId="0" quotePrefix="1" applyFont="1" applyBorder="1" applyAlignment="1">
      <alignment horizontal="left" vertical="center"/>
    </xf>
    <xf numFmtId="0" fontId="12" fillId="0" borderId="5" xfId="0" quotePrefix="1" applyFont="1" applyBorder="1" applyAlignment="1">
      <alignment horizontal="left" vertical="center"/>
    </xf>
    <xf numFmtId="49" fontId="8" fillId="0" borderId="31" xfId="2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43" fontId="8" fillId="0" borderId="31" xfId="1" applyFont="1" applyFill="1" applyBorder="1" applyAlignment="1" applyProtection="1"/>
    <xf numFmtId="0" fontId="12" fillId="0" borderId="4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43" fontId="8" fillId="0" borderId="31" xfId="1" applyFont="1" applyFill="1" applyBorder="1" applyAlignment="1"/>
    <xf numFmtId="0" fontId="12" fillId="0" borderId="4" xfId="0" applyFont="1" applyBorder="1" applyAlignment="1">
      <alignment vertical="center"/>
    </xf>
    <xf numFmtId="49" fontId="8" fillId="0" borderId="31" xfId="20" applyNumberFormat="1" applyFont="1" applyBorder="1" applyAlignment="1">
      <alignment horizontal="center"/>
    </xf>
    <xf numFmtId="0" fontId="8" fillId="3" borderId="5" xfId="0" applyFont="1" applyFill="1" applyBorder="1" applyAlignment="1">
      <alignment horizontal="left" vertical="center"/>
    </xf>
    <xf numFmtId="0" fontId="8" fillId="0" borderId="7" xfId="0" applyFont="1" applyBorder="1"/>
    <xf numFmtId="0" fontId="20" fillId="3" borderId="5" xfId="21" applyFont="1" applyFill="1" applyBorder="1" applyAlignment="1">
      <alignment horizontal="left" vertical="center"/>
    </xf>
    <xf numFmtId="167" fontId="20" fillId="3" borderId="4" xfId="1" applyNumberFormat="1" applyFont="1" applyFill="1" applyBorder="1" applyAlignment="1"/>
    <xf numFmtId="0" fontId="12" fillId="0" borderId="7" xfId="0" applyFont="1" applyBorder="1" applyAlignment="1">
      <alignment vertical="center"/>
    </xf>
    <xf numFmtId="0" fontId="8" fillId="0" borderId="4" xfId="19" applyFont="1" applyBorder="1"/>
    <xf numFmtId="0" fontId="8" fillId="3" borderId="5" xfId="21" quotePrefix="1" applyFont="1" applyFill="1" applyBorder="1" applyAlignment="1">
      <alignment horizontal="left"/>
    </xf>
    <xf numFmtId="0" fontId="26" fillId="6" borderId="3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7" fillId="6" borderId="31" xfId="0" applyFont="1" applyFill="1" applyBorder="1" applyAlignment="1">
      <alignment horizontal="center" vertical="center"/>
    </xf>
    <xf numFmtId="167" fontId="7" fillId="6" borderId="4" xfId="0" applyNumberFormat="1" applyFont="1" applyFill="1" applyBorder="1" applyAlignment="1">
      <alignment vertical="center"/>
    </xf>
    <xf numFmtId="167" fontId="7" fillId="6" borderId="31" xfId="0" applyNumberFormat="1" applyFont="1" applyFill="1" applyBorder="1" applyAlignment="1">
      <alignment horizontal="right" vertical="center"/>
    </xf>
    <xf numFmtId="167" fontId="7" fillId="6" borderId="5" xfId="0" applyNumberFormat="1" applyFont="1" applyFill="1" applyBorder="1" applyAlignment="1">
      <alignment vertical="center"/>
    </xf>
    <xf numFmtId="0" fontId="7" fillId="0" borderId="4" xfId="0" quotePrefix="1" applyFont="1" applyBorder="1" applyAlignment="1">
      <alignment vertical="center"/>
    </xf>
    <xf numFmtId="0" fontId="9" fillId="0" borderId="4" xfId="0" quotePrefix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Continuous" vertical="center"/>
    </xf>
    <xf numFmtId="167" fontId="8" fillId="0" borderId="4" xfId="1" applyNumberFormat="1" applyFont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27" fillId="6" borderId="5" xfId="0" quotePrefix="1" applyFont="1" applyFill="1" applyBorder="1" applyAlignment="1">
      <alignment horizontal="center" vertical="center"/>
    </xf>
    <xf numFmtId="169" fontId="7" fillId="6" borderId="4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27" fillId="3" borderId="7" xfId="0" quotePrefix="1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167" fontId="7" fillId="3" borderId="4" xfId="0" applyNumberFormat="1" applyFont="1" applyFill="1" applyBorder="1" applyAlignment="1">
      <alignment vertical="center"/>
    </xf>
    <xf numFmtId="169" fontId="7" fillId="3" borderId="4" xfId="0" applyNumberFormat="1" applyFont="1" applyFill="1" applyBorder="1" applyAlignment="1">
      <alignment vertical="center"/>
    </xf>
    <xf numFmtId="167" fontId="7" fillId="3" borderId="31" xfId="0" applyNumberFormat="1" applyFont="1" applyFill="1" applyBorder="1" applyAlignment="1">
      <alignment horizontal="right" vertical="center"/>
    </xf>
    <xf numFmtId="167" fontId="7" fillId="3" borderId="5" xfId="0" applyNumberFormat="1" applyFont="1" applyFill="1" applyBorder="1" applyAlignment="1">
      <alignment vertical="center"/>
    </xf>
    <xf numFmtId="0" fontId="27" fillId="0" borderId="5" xfId="0" quotePrefix="1" applyFont="1" applyBorder="1" applyAlignment="1">
      <alignment horizontal="center" vertical="center"/>
    </xf>
    <xf numFmtId="0" fontId="8" fillId="2" borderId="31" xfId="0" applyFont="1" applyFill="1" applyBorder="1" applyAlignment="1">
      <alignment vertical="center"/>
    </xf>
    <xf numFmtId="3" fontId="8" fillId="2" borderId="4" xfId="0" applyNumberFormat="1" applyFont="1" applyFill="1" applyBorder="1" applyAlignment="1">
      <alignment vertical="center"/>
    </xf>
    <xf numFmtId="3" fontId="8" fillId="2" borderId="3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20" fillId="0" borderId="30" xfId="0" applyFont="1" applyBorder="1" applyAlignment="1">
      <alignment horizontal="center" vertical="center"/>
    </xf>
    <xf numFmtId="43" fontId="20" fillId="0" borderId="5" xfId="1" applyFont="1" applyBorder="1" applyAlignment="1">
      <alignment horizontal="center" vertical="center"/>
    </xf>
    <xf numFmtId="43" fontId="20" fillId="0" borderId="29" xfId="0" applyNumberFormat="1" applyFont="1" applyBorder="1" applyAlignment="1">
      <alignment vertical="center"/>
    </xf>
    <xf numFmtId="43" fontId="20" fillId="0" borderId="30" xfId="0" applyNumberFormat="1" applyFont="1" applyBorder="1" applyAlignment="1">
      <alignment horizontal="right" vertical="center"/>
    </xf>
    <xf numFmtId="43" fontId="20" fillId="0" borderId="25" xfId="0" applyNumberFormat="1" applyFont="1" applyBorder="1" applyAlignment="1">
      <alignment vertical="center"/>
    </xf>
    <xf numFmtId="0" fontId="27" fillId="0" borderId="7" xfId="0" quotePrefix="1" applyFont="1" applyBorder="1" applyAlignment="1">
      <alignment horizontal="center" vertical="center"/>
    </xf>
    <xf numFmtId="0" fontId="8" fillId="6" borderId="31" xfId="0" applyFont="1" applyFill="1" applyBorder="1" applyAlignment="1">
      <alignment horizontal="right" vertical="center"/>
    </xf>
    <xf numFmtId="0" fontId="8" fillId="0" borderId="31" xfId="0" quotePrefix="1" applyFont="1" applyBorder="1" applyAlignment="1">
      <alignment horizontal="center" vertical="center"/>
    </xf>
    <xf numFmtId="0" fontId="8" fillId="3" borderId="4" xfId="21" applyFont="1" applyFill="1" applyBorder="1" applyAlignment="1">
      <alignment horizontal="left"/>
    </xf>
    <xf numFmtId="169" fontId="8" fillId="0" borderId="31" xfId="0" applyNumberFormat="1" applyFont="1" applyBorder="1" applyAlignment="1">
      <alignment horizontal="right" vertical="center"/>
    </xf>
    <xf numFmtId="0" fontId="28" fillId="0" borderId="31" xfId="0" applyFont="1" applyBorder="1" applyAlignment="1">
      <alignment horizontal="center" vertical="center"/>
    </xf>
    <xf numFmtId="43" fontId="28" fillId="0" borderId="5" xfId="0" applyNumberFormat="1" applyFont="1" applyBorder="1" applyAlignment="1">
      <alignment horizontal="center" vertical="center"/>
    </xf>
    <xf numFmtId="43" fontId="28" fillId="0" borderId="4" xfId="0" applyNumberFormat="1" applyFont="1" applyBorder="1" applyAlignment="1">
      <alignment vertical="center"/>
    </xf>
    <xf numFmtId="43" fontId="28" fillId="0" borderId="31" xfId="0" applyNumberFormat="1" applyFont="1" applyBorder="1" applyAlignment="1">
      <alignment horizontal="right" vertical="center"/>
    </xf>
    <xf numFmtId="43" fontId="28" fillId="0" borderId="5" xfId="0" applyNumberFormat="1" applyFont="1" applyBorder="1" applyAlignment="1">
      <alignment vertical="center"/>
    </xf>
    <xf numFmtId="43" fontId="28" fillId="0" borderId="7" xfId="0" applyNumberFormat="1" applyFont="1" applyBorder="1" applyAlignment="1">
      <alignment horizontal="right" vertical="center"/>
    </xf>
    <xf numFmtId="0" fontId="8" fillId="3" borderId="25" xfId="0" applyFont="1" applyFill="1" applyBorder="1" applyAlignment="1">
      <alignment horizontal="centerContinuous"/>
    </xf>
    <xf numFmtId="0" fontId="7" fillId="3" borderId="30" xfId="22" applyFont="1" applyFill="1" applyBorder="1" applyAlignment="1">
      <alignment horizontal="center" vertical="center"/>
    </xf>
    <xf numFmtId="0" fontId="8" fillId="3" borderId="4" xfId="22" applyFont="1" applyFill="1" applyBorder="1" applyAlignment="1">
      <alignment vertical="center"/>
    </xf>
    <xf numFmtId="0" fontId="8" fillId="3" borderId="5" xfId="22" applyFont="1" applyFill="1" applyBorder="1" applyAlignment="1">
      <alignment vertical="center"/>
    </xf>
    <xf numFmtId="0" fontId="27" fillId="0" borderId="5" xfId="0" quotePrefix="1" applyFont="1" applyBorder="1" applyAlignment="1">
      <alignment horizontal="centerContinuous" vertical="center"/>
    </xf>
    <xf numFmtId="0" fontId="8" fillId="3" borderId="31" xfId="22" applyFont="1" applyFill="1" applyBorder="1" applyAlignment="1">
      <alignment horizontal="center" vertical="center"/>
    </xf>
    <xf numFmtId="4" fontId="8" fillId="3" borderId="31" xfId="23" applyNumberFormat="1" applyFont="1" applyFill="1" applyBorder="1" applyAlignment="1">
      <alignment horizontal="right" vertical="center"/>
    </xf>
    <xf numFmtId="4" fontId="8" fillId="3" borderId="7" xfId="23" applyNumberFormat="1" applyFont="1" applyFill="1" applyBorder="1" applyAlignment="1">
      <alignment horizontal="right" vertical="center"/>
    </xf>
    <xf numFmtId="2" fontId="8" fillId="3" borderId="31" xfId="22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3" fontId="7" fillId="0" borderId="29" xfId="0" quotePrefix="1" applyNumberFormat="1" applyFont="1" applyBorder="1" applyAlignment="1">
      <alignment horizontal="left"/>
    </xf>
    <xf numFmtId="3" fontId="8" fillId="0" borderId="6" xfId="24" applyNumberFormat="1" applyFont="1" applyBorder="1"/>
    <xf numFmtId="0" fontId="28" fillId="0" borderId="30" xfId="0" applyFont="1" applyBorder="1" applyAlignment="1">
      <alignment horizontal="center" vertical="center"/>
    </xf>
    <xf numFmtId="43" fontId="28" fillId="0" borderId="25" xfId="1" applyFont="1" applyBorder="1" applyAlignment="1">
      <alignment horizontal="center" vertical="center"/>
    </xf>
    <xf numFmtId="43" fontId="28" fillId="0" borderId="29" xfId="1" applyFont="1" applyBorder="1" applyAlignment="1">
      <alignment vertical="center"/>
    </xf>
    <xf numFmtId="43" fontId="28" fillId="0" borderId="30" xfId="0" applyNumberFormat="1" applyFont="1" applyBorder="1" applyAlignment="1">
      <alignment horizontal="right" vertical="center"/>
    </xf>
    <xf numFmtId="43" fontId="28" fillId="0" borderId="25" xfId="0" applyNumberFormat="1" applyFont="1" applyBorder="1" applyAlignment="1">
      <alignment vertical="center"/>
    </xf>
    <xf numFmtId="0" fontId="8" fillId="0" borderId="7" xfId="0" applyFont="1" applyBorder="1" applyAlignment="1">
      <alignment horizontal="left"/>
    </xf>
    <xf numFmtId="49" fontId="8" fillId="0" borderId="31" xfId="0" applyNumberFormat="1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/>
    </xf>
    <xf numFmtId="3" fontId="8" fillId="0" borderId="30" xfId="24" applyNumberFormat="1" applyFont="1" applyBorder="1" applyAlignment="1">
      <alignment horizontal="center"/>
    </xf>
    <xf numFmtId="0" fontId="5" fillId="3" borderId="31" xfId="22" applyFont="1" applyFill="1" applyBorder="1" applyAlignment="1">
      <alignment horizontal="center" vertical="center"/>
    </xf>
    <xf numFmtId="43" fontId="8" fillId="0" borderId="30" xfId="1" applyFont="1" applyBorder="1" applyAlignment="1" applyProtection="1"/>
    <xf numFmtId="43" fontId="8" fillId="0" borderId="30" xfId="1" applyFont="1" applyBorder="1" applyAlignment="1"/>
    <xf numFmtId="0" fontId="5" fillId="3" borderId="30" xfId="22" applyFont="1" applyFill="1" applyBorder="1" applyAlignment="1">
      <alignment horizontal="center" vertical="center"/>
    </xf>
    <xf numFmtId="3" fontId="8" fillId="0" borderId="4" xfId="0" applyNumberFormat="1" applyFont="1" applyBorder="1"/>
    <xf numFmtId="3" fontId="8" fillId="0" borderId="29" xfId="0" applyNumberFormat="1" applyFont="1" applyBorder="1" applyAlignment="1">
      <alignment horizontal="left" vertical="center"/>
    </xf>
    <xf numFmtId="0" fontId="28" fillId="6" borderId="31" xfId="0" quotePrefix="1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29" fillId="8" borderId="39" xfId="0" applyFont="1" applyFill="1" applyBorder="1" applyAlignment="1">
      <alignment horizontal="center" vertical="center"/>
    </xf>
    <xf numFmtId="174" fontId="29" fillId="8" borderId="37" xfId="0" applyNumberFormat="1" applyFont="1" applyFill="1" applyBorder="1" applyAlignment="1">
      <alignment vertical="center"/>
    </xf>
    <xf numFmtId="0" fontId="30" fillId="0" borderId="31" xfId="0" applyFont="1" applyBorder="1" applyAlignment="1">
      <alignment horizontal="center" vertical="center"/>
    </xf>
    <xf numFmtId="0" fontId="30" fillId="3" borderId="4" xfId="0" applyFont="1" applyFill="1" applyBorder="1" applyAlignment="1">
      <alignment vertical="center"/>
    </xf>
    <xf numFmtId="0" fontId="31" fillId="3" borderId="5" xfId="0" applyFont="1" applyFill="1" applyBorder="1" applyAlignment="1">
      <alignment horizontal="left" vertical="center"/>
    </xf>
    <xf numFmtId="0" fontId="30" fillId="3" borderId="7" xfId="0" quotePrefix="1" applyFont="1" applyFill="1" applyBorder="1" applyAlignment="1">
      <alignment horizontal="left" vertical="center"/>
    </xf>
    <xf numFmtId="169" fontId="30" fillId="0" borderId="31" xfId="1" applyNumberFormat="1" applyFont="1" applyBorder="1" applyAlignment="1">
      <alignment horizontal="right" vertical="center"/>
    </xf>
    <xf numFmtId="169" fontId="30" fillId="0" borderId="31" xfId="1" applyNumberFormat="1" applyFont="1" applyBorder="1" applyAlignment="1">
      <alignment vertical="center"/>
    </xf>
    <xf numFmtId="168" fontId="30" fillId="0" borderId="31" xfId="0" applyNumberFormat="1" applyFont="1" applyBorder="1" applyAlignment="1">
      <alignment vertical="center"/>
    </xf>
    <xf numFmtId="0" fontId="31" fillId="3" borderId="4" xfId="0" applyFont="1" applyFill="1" applyBorder="1" applyAlignment="1">
      <alignment horizontal="left" vertical="center"/>
    </xf>
    <xf numFmtId="0" fontId="30" fillId="3" borderId="7" xfId="0" applyFont="1" applyFill="1" applyBorder="1" applyAlignment="1">
      <alignment horizontal="left" vertical="center"/>
    </xf>
    <xf numFmtId="0" fontId="32" fillId="0" borderId="30" xfId="0" applyFont="1" applyBorder="1" applyAlignment="1">
      <alignment horizontal="center" vertical="center"/>
    </xf>
    <xf numFmtId="169" fontId="28" fillId="0" borderId="25" xfId="0" applyNumberFormat="1" applyFont="1" applyBorder="1" applyAlignment="1">
      <alignment horizontal="center" vertical="center"/>
    </xf>
    <xf numFmtId="169" fontId="32" fillId="0" borderId="29" xfId="0" applyNumberFormat="1" applyFont="1" applyBorder="1" applyAlignment="1">
      <alignment vertical="center"/>
    </xf>
    <xf numFmtId="169" fontId="32" fillId="0" borderId="30" xfId="0" applyNumberFormat="1" applyFont="1" applyBorder="1" applyAlignment="1">
      <alignment horizontal="right" vertical="center"/>
    </xf>
    <xf numFmtId="169" fontId="32" fillId="0" borderId="25" xfId="0" applyNumberFormat="1" applyFont="1" applyBorder="1" applyAlignment="1">
      <alignment vertical="center"/>
    </xf>
    <xf numFmtId="169" fontId="32" fillId="0" borderId="6" xfId="0" applyNumberFormat="1" applyFont="1" applyBorder="1" applyAlignment="1">
      <alignment horizontal="right" vertical="center"/>
    </xf>
    <xf numFmtId="49" fontId="12" fillId="0" borderId="31" xfId="1" applyNumberFormat="1" applyFont="1" applyFill="1" applyBorder="1" applyAlignment="1">
      <alignment horizontal="center" vertical="center"/>
    </xf>
    <xf numFmtId="49" fontId="8" fillId="0" borderId="31" xfId="1" applyNumberFormat="1" applyFont="1" applyFill="1" applyBorder="1" applyAlignment="1">
      <alignment horizontal="center" vertical="center"/>
    </xf>
    <xf numFmtId="43" fontId="8" fillId="0" borderId="31" xfId="1" applyFont="1" applyFill="1" applyBorder="1" applyAlignment="1">
      <alignment vertical="center"/>
    </xf>
    <xf numFmtId="43" fontId="21" fillId="0" borderId="31" xfId="1" applyFont="1" applyFill="1" applyBorder="1" applyAlignment="1" applyProtection="1">
      <alignment vertical="center"/>
    </xf>
    <xf numFmtId="43" fontId="21" fillId="0" borderId="31" xfId="1" applyFont="1" applyFill="1" applyBorder="1" applyAlignment="1">
      <alignment vertical="center"/>
    </xf>
    <xf numFmtId="43" fontId="8" fillId="0" borderId="31" xfId="1" applyFont="1" applyFill="1" applyBorder="1" applyAlignment="1" applyProtection="1">
      <alignment vertical="center"/>
    </xf>
    <xf numFmtId="43" fontId="12" fillId="0" borderId="31" xfId="1" applyFont="1" applyFill="1" applyBorder="1" applyAlignment="1">
      <alignment vertical="center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vertical="center"/>
    </xf>
    <xf numFmtId="49" fontId="12" fillId="3" borderId="31" xfId="1" applyNumberFormat="1" applyFont="1" applyFill="1" applyBorder="1" applyAlignment="1">
      <alignment horizontal="center" vertical="center"/>
    </xf>
    <xf numFmtId="43" fontId="8" fillId="3" borderId="31" xfId="1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43" fontId="21" fillId="3" borderId="4" xfId="1" applyFont="1" applyFill="1" applyBorder="1" applyAlignment="1" applyProtection="1">
      <alignment horizontal="center" vertical="center"/>
    </xf>
    <xf numFmtId="43" fontId="21" fillId="3" borderId="5" xfId="1" applyFont="1" applyFill="1" applyBorder="1" applyAlignment="1" applyProtection="1">
      <alignment horizontal="center" vertical="center"/>
    </xf>
    <xf numFmtId="43" fontId="21" fillId="3" borderId="7" xfId="1" applyFont="1" applyFill="1" applyBorder="1" applyAlignment="1" applyProtection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33" fillId="3" borderId="25" xfId="10" applyFont="1" applyFill="1" applyBorder="1" applyAlignment="1">
      <alignment vertical="center"/>
    </xf>
    <xf numFmtId="0" fontId="34" fillId="6" borderId="31" xfId="0" applyFont="1" applyFill="1" applyBorder="1" applyAlignment="1">
      <alignment horizontal="center" vertical="center"/>
    </xf>
    <xf numFmtId="0" fontId="35" fillId="6" borderId="4" xfId="0" applyFont="1" applyFill="1" applyBorder="1" applyAlignment="1">
      <alignment horizontal="centerContinuous" vertical="center"/>
    </xf>
    <xf numFmtId="0" fontId="36" fillId="6" borderId="5" xfId="0" applyFont="1" applyFill="1" applyBorder="1" applyAlignment="1">
      <alignment horizontal="centerContinuous" vertical="center"/>
    </xf>
    <xf numFmtId="0" fontId="35" fillId="6" borderId="7" xfId="0" applyFont="1" applyFill="1" applyBorder="1" applyAlignment="1">
      <alignment horizontal="left" vertical="center"/>
    </xf>
    <xf numFmtId="0" fontId="36" fillId="6" borderId="31" xfId="0" applyFont="1" applyFill="1" applyBorder="1" applyAlignment="1">
      <alignment horizontal="center" vertical="center"/>
    </xf>
    <xf numFmtId="169" fontId="36" fillId="6" borderId="31" xfId="1" applyNumberFormat="1" applyFont="1" applyFill="1" applyBorder="1" applyAlignment="1">
      <alignment horizontal="right" vertical="center"/>
    </xf>
    <xf numFmtId="169" fontId="36" fillId="6" borderId="31" xfId="1" applyNumberFormat="1" applyFont="1" applyFill="1" applyBorder="1" applyAlignment="1">
      <alignment vertical="center"/>
    </xf>
    <xf numFmtId="167" fontId="35" fillId="6" borderId="31" xfId="1" applyNumberFormat="1" applyFont="1" applyFill="1" applyBorder="1" applyAlignment="1">
      <alignment vertical="center"/>
    </xf>
    <xf numFmtId="168" fontId="36" fillId="6" borderId="31" xfId="0" applyNumberFormat="1" applyFont="1" applyFill="1" applyBorder="1" applyAlignment="1">
      <alignment vertical="center"/>
    </xf>
    <xf numFmtId="0" fontId="9" fillId="0" borderId="4" xfId="10" applyFont="1" applyBorder="1" applyAlignment="1">
      <alignment horizontal="center" vertical="center"/>
    </xf>
    <xf numFmtId="0" fontId="9" fillId="0" borderId="5" xfId="10" applyFont="1" applyBorder="1" applyAlignment="1">
      <alignment horizontal="center" vertical="center"/>
    </xf>
    <xf numFmtId="0" fontId="9" fillId="0" borderId="7" xfId="10" applyFont="1" applyBorder="1" applyAlignment="1">
      <alignment horizontal="center" vertical="center"/>
    </xf>
    <xf numFmtId="169" fontId="7" fillId="0" borderId="31" xfId="1" applyNumberFormat="1" applyFont="1" applyBorder="1" applyAlignment="1">
      <alignment vertical="center"/>
    </xf>
    <xf numFmtId="0" fontId="8" fillId="0" borderId="5" xfId="0" applyFont="1" applyBorder="1" applyAlignment="1">
      <alignment horizontal="centerContinuous" vertical="center"/>
    </xf>
    <xf numFmtId="0" fontId="8" fillId="3" borderId="30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/>
    </xf>
    <xf numFmtId="1" fontId="8" fillId="3" borderId="31" xfId="1" applyNumberFormat="1" applyFont="1" applyFill="1" applyBorder="1" applyAlignment="1">
      <alignment horizontal="right" vertical="center"/>
    </xf>
    <xf numFmtId="0" fontId="20" fillId="3" borderId="31" xfId="0" applyFont="1" applyFill="1" applyBorder="1"/>
    <xf numFmtId="167" fontId="37" fillId="3" borderId="31" xfId="1" applyNumberFormat="1" applyFont="1" applyFill="1" applyBorder="1" applyAlignment="1">
      <alignment vertical="center"/>
    </xf>
    <xf numFmtId="168" fontId="22" fillId="3" borderId="31" xfId="0" applyNumberFormat="1" applyFont="1" applyFill="1" applyBorder="1" applyAlignment="1">
      <alignment vertical="center"/>
    </xf>
    <xf numFmtId="0" fontId="20" fillId="6" borderId="31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Continuous" vertical="center"/>
    </xf>
    <xf numFmtId="0" fontId="20" fillId="6" borderId="5" xfId="0" applyFont="1" applyFill="1" applyBorder="1" applyAlignment="1">
      <alignment horizontal="centerContinuous" vertical="center"/>
    </xf>
    <xf numFmtId="0" fontId="19" fillId="6" borderId="7" xfId="0" applyFont="1" applyFill="1" applyBorder="1" applyAlignment="1">
      <alignment horizontal="left" vertical="center"/>
    </xf>
    <xf numFmtId="169" fontId="20" fillId="6" borderId="31" xfId="1" applyNumberFormat="1" applyFont="1" applyFill="1" applyBorder="1" applyAlignment="1">
      <alignment horizontal="right" vertical="center"/>
    </xf>
    <xf numFmtId="169" fontId="20" fillId="6" borderId="31" xfId="1" applyNumberFormat="1" applyFont="1" applyFill="1" applyBorder="1" applyAlignment="1">
      <alignment vertical="center"/>
    </xf>
    <xf numFmtId="167" fontId="19" fillId="6" borderId="31" xfId="1" applyNumberFormat="1" applyFont="1" applyFill="1" applyBorder="1" applyAlignment="1">
      <alignment vertical="center"/>
    </xf>
    <xf numFmtId="168" fontId="20" fillId="6" borderId="31" xfId="0" applyNumberFormat="1" applyFont="1" applyFill="1" applyBorder="1" applyAlignment="1">
      <alignment vertical="center"/>
    </xf>
    <xf numFmtId="0" fontId="22" fillId="3" borderId="31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169" fontId="22" fillId="3" borderId="31" xfId="1" applyNumberFormat="1" applyFont="1" applyFill="1" applyBorder="1" applyAlignment="1">
      <alignment horizontal="right" vertical="center"/>
    </xf>
    <xf numFmtId="169" fontId="22" fillId="3" borderId="31" xfId="1" applyNumberFormat="1" applyFont="1" applyFill="1" applyBorder="1" applyAlignment="1">
      <alignment vertical="center"/>
    </xf>
    <xf numFmtId="169" fontId="37" fillId="3" borderId="31" xfId="1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37" fillId="3" borderId="7" xfId="0" applyFont="1" applyFill="1" applyBorder="1" applyAlignment="1">
      <alignment horizontal="left" vertical="center"/>
    </xf>
    <xf numFmtId="0" fontId="37" fillId="3" borderId="4" xfId="0" applyFont="1" applyFill="1" applyBorder="1" applyAlignment="1">
      <alignment horizontal="centerContinuous" vertical="center"/>
    </xf>
    <xf numFmtId="0" fontId="22" fillId="3" borderId="5" xfId="0" applyFont="1" applyFill="1" applyBorder="1" applyAlignment="1">
      <alignment horizontal="centerContinuous" vertical="center"/>
    </xf>
    <xf numFmtId="0" fontId="8" fillId="7" borderId="30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/>
    </xf>
    <xf numFmtId="0" fontId="20" fillId="7" borderId="31" xfId="0" applyFont="1" applyFill="1" applyBorder="1" applyAlignment="1">
      <alignment horizontal="center"/>
    </xf>
    <xf numFmtId="1" fontId="8" fillId="7" borderId="31" xfId="1" applyNumberFormat="1" applyFont="1" applyFill="1" applyBorder="1" applyAlignment="1">
      <alignment horizontal="right" vertical="center"/>
    </xf>
    <xf numFmtId="0" fontId="20" fillId="7" borderId="31" xfId="0" applyFont="1" applyFill="1" applyBorder="1"/>
    <xf numFmtId="167" fontId="19" fillId="7" borderId="31" xfId="1" applyNumberFormat="1" applyFont="1" applyFill="1" applyBorder="1" applyAlignment="1">
      <alignment vertical="center"/>
    </xf>
    <xf numFmtId="168" fontId="20" fillId="7" borderId="31" xfId="0" applyNumberFormat="1" applyFont="1" applyFill="1" applyBorder="1" applyAlignment="1">
      <alignment vertical="center"/>
    </xf>
    <xf numFmtId="3" fontId="8" fillId="0" borderId="4" xfId="0" quotePrefix="1" applyNumberFormat="1" applyFont="1" applyBorder="1"/>
    <xf numFmtId="0" fontId="7" fillId="3" borderId="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/>
    </xf>
    <xf numFmtId="0" fontId="8" fillId="0" borderId="29" xfId="19" applyFont="1" applyBorder="1"/>
    <xf numFmtId="0" fontId="20" fillId="0" borderId="32" xfId="0" applyFont="1" applyBorder="1" applyAlignment="1">
      <alignment horizontal="center"/>
    </xf>
    <xf numFmtId="2" fontId="8" fillId="0" borderId="34" xfId="0" applyNumberFormat="1" applyFont="1" applyBorder="1" applyAlignment="1">
      <alignment horizontal="right" vertical="center"/>
    </xf>
    <xf numFmtId="167" fontId="8" fillId="0" borderId="33" xfId="0" applyNumberFormat="1" applyFont="1" applyBorder="1" applyAlignment="1">
      <alignment horizontal="right" vertical="center"/>
    </xf>
    <xf numFmtId="167" fontId="8" fillId="0" borderId="34" xfId="0" applyNumberFormat="1" applyFont="1" applyBorder="1" applyAlignment="1">
      <alignment horizontal="right" vertical="center"/>
    </xf>
    <xf numFmtId="167" fontId="8" fillId="0" borderId="7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2" fontId="20" fillId="0" borderId="34" xfId="0" applyNumberFormat="1" applyFont="1" applyBorder="1"/>
    <xf numFmtId="0" fontId="20" fillId="0" borderId="33" xfId="0" applyFont="1" applyBorder="1"/>
    <xf numFmtId="37" fontId="19" fillId="0" borderId="31" xfId="0" applyNumberFormat="1" applyFont="1" applyBorder="1"/>
    <xf numFmtId="37" fontId="19" fillId="0" borderId="34" xfId="0" applyNumberFormat="1" applyFont="1" applyBorder="1"/>
    <xf numFmtId="0" fontId="8" fillId="3" borderId="4" xfId="25" applyFont="1" applyFill="1" applyBorder="1"/>
    <xf numFmtId="0" fontId="8" fillId="3" borderId="5" xfId="25" applyFont="1" applyFill="1" applyBorder="1" applyAlignment="1">
      <alignment horizontal="left"/>
    </xf>
    <xf numFmtId="171" fontId="8" fillId="0" borderId="31" xfId="26" applyNumberFormat="1" applyFont="1" applyBorder="1" applyAlignment="1">
      <alignment horizontal="center"/>
    </xf>
    <xf numFmtId="0" fontId="8" fillId="3" borderId="31" xfId="25" applyFont="1" applyFill="1" applyBorder="1" applyAlignment="1">
      <alignment horizontal="right"/>
    </xf>
    <xf numFmtId="169" fontId="8" fillId="3" borderId="4" xfId="27" applyNumberFormat="1" applyFont="1" applyFill="1" applyBorder="1" applyAlignment="1">
      <alignment horizontal="center"/>
    </xf>
    <xf numFmtId="169" fontId="8" fillId="3" borderId="4" xfId="27" applyNumberFormat="1" applyFont="1" applyFill="1" applyBorder="1"/>
    <xf numFmtId="169" fontId="8" fillId="3" borderId="31" xfId="27" applyNumberFormat="1" applyFont="1" applyFill="1" applyBorder="1" applyAlignment="1">
      <alignment horizontal="right"/>
    </xf>
    <xf numFmtId="169" fontId="8" fillId="3" borderId="5" xfId="27" applyNumberFormat="1" applyFont="1" applyFill="1" applyBorder="1" applyAlignment="1"/>
    <xf numFmtId="169" fontId="8" fillId="3" borderId="31" xfId="27" applyNumberFormat="1" applyFont="1" applyFill="1" applyBorder="1" applyAlignment="1"/>
    <xf numFmtId="0" fontId="7" fillId="7" borderId="4" xfId="0" applyFont="1" applyFill="1" applyBorder="1" applyAlignment="1">
      <alignment horizontal="left" vertical="top"/>
    </xf>
    <xf numFmtId="0" fontId="19" fillId="7" borderId="7" xfId="0" applyFont="1" applyFill="1" applyBorder="1" applyAlignment="1">
      <alignment horizontal="center" vertical="center"/>
    </xf>
    <xf numFmtId="0" fontId="7" fillId="7" borderId="31" xfId="0" applyFont="1" applyFill="1" applyBorder="1" applyAlignment="1">
      <alignment horizontal="center" vertical="center"/>
    </xf>
    <xf numFmtId="169" fontId="7" fillId="7" borderId="4" xfId="0" applyNumberFormat="1" applyFont="1" applyFill="1" applyBorder="1" applyAlignment="1">
      <alignment vertical="center"/>
    </xf>
    <xf numFmtId="167" fontId="7" fillId="7" borderId="31" xfId="0" applyNumberFormat="1" applyFont="1" applyFill="1" applyBorder="1" applyAlignment="1">
      <alignment horizontal="right" vertical="center"/>
    </xf>
    <xf numFmtId="167" fontId="7" fillId="7" borderId="5" xfId="0" applyNumberFormat="1" applyFont="1" applyFill="1" applyBorder="1" applyAlignment="1">
      <alignment vertical="center"/>
    </xf>
    <xf numFmtId="0" fontId="7" fillId="3" borderId="25" xfId="10" applyFont="1" applyFill="1" applyBorder="1" applyAlignment="1">
      <alignment horizontal="left" vertical="center" indent="2"/>
    </xf>
    <xf numFmtId="0" fontId="19" fillId="0" borderId="5" xfId="0" applyFont="1" applyBorder="1" applyAlignment="1">
      <alignment horizontal="center" vertical="center"/>
    </xf>
    <xf numFmtId="0" fontId="20" fillId="0" borderId="34" xfId="0" applyFont="1" applyBorder="1"/>
    <xf numFmtId="0" fontId="8" fillId="0" borderId="26" xfId="0" applyFont="1" applyBorder="1" applyAlignment="1">
      <alignment horizontal="center" vertical="center"/>
    </xf>
    <xf numFmtId="169" fontId="8" fillId="0" borderId="26" xfId="1" applyNumberFormat="1" applyFont="1" applyBorder="1" applyAlignment="1">
      <alignment vertical="center"/>
    </xf>
    <xf numFmtId="169" fontId="7" fillId="0" borderId="26" xfId="1" applyNumberFormat="1" applyFont="1" applyBorder="1" applyAlignment="1">
      <alignment vertical="center"/>
    </xf>
    <xf numFmtId="168" fontId="8" fillId="0" borderId="26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69" fontId="8" fillId="0" borderId="2" xfId="1" applyNumberFormat="1" applyFont="1" applyBorder="1" applyAlignment="1">
      <alignment horizontal="right" vertical="center"/>
    </xf>
    <xf numFmtId="169" fontId="8" fillId="0" borderId="2" xfId="1" applyNumberFormat="1" applyFont="1" applyBorder="1" applyAlignment="1">
      <alignment vertical="center"/>
    </xf>
    <xf numFmtId="168" fontId="8" fillId="0" borderId="2" xfId="0" applyNumberFormat="1" applyFont="1" applyBorder="1" applyAlignment="1">
      <alignment vertical="center"/>
    </xf>
    <xf numFmtId="169" fontId="8" fillId="0" borderId="3" xfId="1" applyNumberFormat="1" applyFont="1" applyBorder="1" applyAlignment="1">
      <alignment vertical="center"/>
    </xf>
    <xf numFmtId="41" fontId="8" fillId="0" borderId="5" xfId="28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169" fontId="8" fillId="0" borderId="5" xfId="1" applyNumberFormat="1" applyFont="1" applyBorder="1" applyAlignment="1">
      <alignment horizontal="right" vertical="center"/>
    </xf>
    <xf numFmtId="169" fontId="8" fillId="0" borderId="5" xfId="1" applyNumberFormat="1" applyFont="1" applyBorder="1" applyAlignment="1">
      <alignment vertical="center"/>
    </xf>
    <xf numFmtId="168" fontId="8" fillId="0" borderId="5" xfId="0" applyNumberFormat="1" applyFont="1" applyBorder="1" applyAlignment="1">
      <alignment vertical="center"/>
    </xf>
    <xf numFmtId="169" fontId="8" fillId="0" borderId="7" xfId="1" applyNumberFormat="1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7" fillId="0" borderId="9" xfId="0" applyFont="1" applyBorder="1" applyAlignment="1">
      <alignment horizontal="centerContinuous"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169" fontId="8" fillId="0" borderId="9" xfId="1" applyNumberFormat="1" applyFont="1" applyBorder="1" applyAlignment="1">
      <alignment horizontal="right" vertical="center"/>
    </xf>
    <xf numFmtId="169" fontId="8" fillId="0" borderId="9" xfId="1" applyNumberFormat="1" applyFont="1" applyBorder="1" applyAlignment="1">
      <alignment vertical="center"/>
    </xf>
    <xf numFmtId="168" fontId="8" fillId="0" borderId="9" xfId="0" applyNumberFormat="1" applyFont="1" applyBorder="1" applyAlignment="1">
      <alignment vertical="center"/>
    </xf>
    <xf numFmtId="169" fontId="8" fillId="0" borderId="10" xfId="1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68" fontId="8" fillId="0" borderId="0" xfId="1" applyNumberFormat="1" applyFont="1" applyAlignment="1">
      <alignment vertical="center"/>
    </xf>
    <xf numFmtId="168" fontId="5" fillId="0" borderId="0" xfId="1" applyNumberFormat="1" applyFont="1" applyAlignment="1">
      <alignment vertical="center"/>
    </xf>
    <xf numFmtId="0" fontId="8" fillId="0" borderId="0" xfId="0" applyFont="1" applyAlignment="1">
      <alignment horizontal="centerContinuous" vertical="center"/>
    </xf>
    <xf numFmtId="43" fontId="5" fillId="0" borderId="0" xfId="1" applyFont="1" applyAlignment="1">
      <alignment vertical="center"/>
    </xf>
    <xf numFmtId="0" fontId="22" fillId="0" borderId="0" xfId="0" applyFont="1" applyAlignment="1">
      <alignment vertical="center"/>
    </xf>
  </cellXfs>
  <cellStyles count="29">
    <cellStyle name="Comma" xfId="1" builtinId="3"/>
    <cellStyle name="Comma [0] 2" xfId="28" xr:uid="{97629525-52FE-49E3-8527-5FA3B5547F0C}"/>
    <cellStyle name="Comma 21 2" xfId="16" xr:uid="{BD0C1269-96BF-4DAE-8E6C-6F064F9D7F20}"/>
    <cellStyle name="Comma 3" xfId="18" xr:uid="{C4844121-AA49-4491-BA25-020AFBEA939E}"/>
    <cellStyle name="Comma_แบบตารางใหม่ 2" xfId="5" xr:uid="{CD965C2A-7CA9-4ED8-A5D2-290D77309BCC}"/>
    <cellStyle name="Normal" xfId="0" builtinId="0"/>
    <cellStyle name="Normal 3" xfId="24" xr:uid="{3AC740D8-90F8-402E-839A-113033FEBF76}"/>
    <cellStyle name="Normal_50-10051 &amp; ข31-กพ-50 -ศูนย์แพทย์ศาสตร์ 9 ชั้น" xfId="13" xr:uid="{E050214E-1B36-486C-8543-306DDE35461E}"/>
    <cellStyle name="Normal_50-10127อุดรธานี" xfId="3" xr:uid="{C08AA390-5D50-477F-81FE-1A2BAD4DCCA9}"/>
    <cellStyle name="Normal_EE4624" xfId="20" xr:uid="{06797E2D-CDD2-4A76-A7A5-7E81158400CD}"/>
    <cellStyle name="Normal_แบบตารางใหม่ 2" xfId="2" xr:uid="{1DC783AB-DC6B-4706-A818-B83C55DE01B5}"/>
    <cellStyle name="Normal_แบบตารางใหม่ -กลุ่ม 3" xfId="10" xr:uid="{25C8ADA8-D836-4371-896B-6305CE1ED5BA}"/>
    <cellStyle name="Normal_แบบตารางใหม่ -กลุ่ม 3 2" xfId="6" xr:uid="{9217ACAD-AFF2-4D9F-A45D-B0E934CC35BD}"/>
    <cellStyle name="Normal_แบบตารางใหม่_54-8079 (สค-54)" xfId="9" xr:uid="{F5E8695C-054D-458E-ABFA-B3C330E56EA0}"/>
    <cellStyle name="Normal_แบบตารางใหม่_54-ก 40-เมย-53 -ช่องลิฟท์ -รพ.เซกา" xfId="7" xr:uid="{3D5E28C0-91EC-47B0-B7D6-8E1E810A393C}"/>
    <cellStyle name="Normal_แบบตารางใหม่_54-ก 40-เมย-53 -ช่องลิฟท์ -รพ.เซกา 2" xfId="8" xr:uid="{95D1F090-0882-4C8E-98C6-DC3D02F3C9D9}"/>
    <cellStyle name="Normal_อาคารพักคนไข้  298  เตียง(งานไฟฟ้า)" xfId="21" xr:uid="{5662D03E-1FC6-4D40-951C-C6D818AA2A7C}"/>
    <cellStyle name="เครื่องหมายจุลภาค 2 2 3" xfId="26" xr:uid="{556B2919-F197-4BFF-A845-4CA83CAC006F}"/>
    <cellStyle name="เครื่องหมายจุลภาค 3" xfId="23" xr:uid="{4843E3A9-0881-4945-90A8-CEE7645198E8}"/>
    <cellStyle name="เครื่องหมายจุลภาค_OPD_รพ.ราชวิถ๊-16-11-53. xls" xfId="27" xr:uid="{E83BBE19-E050-4AEA-8CC0-22E240121C90}"/>
    <cellStyle name="เครื่องหมายจุลภาค_ข 24-กพ-47 " xfId="14" xr:uid="{5155F4DB-3147-48C8-85D7-51FA54CB5C25}"/>
    <cellStyle name="ปกติ 2" xfId="19" xr:uid="{BB69AE4A-62E5-46E8-B19B-5553CF5B5BA4}"/>
    <cellStyle name="ปกติ 3" xfId="22" xr:uid="{436AC022-9D23-422A-80F1-B114432F444B}"/>
    <cellStyle name="ปกติ_50-5300 ฟอร์มตารางใหม่" xfId="4" xr:uid="{2EADD6A4-A718-4C62-85CA-2870F84178CB}"/>
    <cellStyle name="ปกติ_OPD_รพ.ราชวิถ๊-16-11-53. xls" xfId="25" xr:uid="{BD1F788D-A529-45C8-B698-214BA1D4C6A6}"/>
    <cellStyle name="ปกติ_ข 24-กพ-47 " xfId="11" xr:uid="{60F3A1C4-D1E9-40A0-A40B-8DA5605976EB}"/>
    <cellStyle name="ปกติ_อาคาร สนง.ระบบบริการการแพทย์ฉุกเฉิน 10252" xfId="12" xr:uid="{CA6AAE92-8183-40DC-B55E-51C06AC3B05C}"/>
    <cellStyle name="ปกติ_อาคารเอนกประสงค์ 10467A" xfId="15" xr:uid="{CD463261-8EB3-491E-AB20-76589845A877}"/>
    <cellStyle name="ลักษณะ 1" xfId="17" xr:uid="{43DFE049-A3BA-4409-B9CA-3162F21196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</xdr:row>
      <xdr:rowOff>76200</xdr:rowOff>
    </xdr:from>
    <xdr:to>
      <xdr:col>1</xdr:col>
      <xdr:colOff>276225</xdr:colOff>
      <xdr:row>3</xdr:row>
      <xdr:rowOff>190500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A4C4844-51CB-4EBE-96C8-B9BAC9E1167D}"/>
            </a:ext>
          </a:extLst>
        </xdr:cNvPr>
        <xdr:cNvSpPr>
          <a:spLocks noChangeArrowheads="1"/>
        </xdr:cNvSpPr>
      </xdr:nvSpPr>
      <xdr:spPr bwMode="auto">
        <a:xfrm>
          <a:off x="314325" y="126682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4</xdr:row>
      <xdr:rowOff>76200</xdr:rowOff>
    </xdr:from>
    <xdr:to>
      <xdr:col>1</xdr:col>
      <xdr:colOff>276225</xdr:colOff>
      <xdr:row>4</xdr:row>
      <xdr:rowOff>190500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7AB9334-499E-41D0-87BB-19DF4A66A149}"/>
            </a:ext>
          </a:extLst>
        </xdr:cNvPr>
        <xdr:cNvSpPr>
          <a:spLocks noChangeArrowheads="1"/>
        </xdr:cNvSpPr>
      </xdr:nvSpPr>
      <xdr:spPr bwMode="auto">
        <a:xfrm>
          <a:off x="314325" y="155257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5</xdr:row>
      <xdr:rowOff>76200</xdr:rowOff>
    </xdr:from>
    <xdr:to>
      <xdr:col>1</xdr:col>
      <xdr:colOff>276225</xdr:colOff>
      <xdr:row>5</xdr:row>
      <xdr:rowOff>190500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58126902-F37D-4EBD-B405-506A251C51C7}"/>
            </a:ext>
          </a:extLst>
        </xdr:cNvPr>
        <xdr:cNvSpPr>
          <a:spLocks noChangeArrowheads="1"/>
        </xdr:cNvSpPr>
      </xdr:nvSpPr>
      <xdr:spPr bwMode="auto">
        <a:xfrm>
          <a:off x="314325" y="183832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6</xdr:row>
      <xdr:rowOff>76200</xdr:rowOff>
    </xdr:from>
    <xdr:to>
      <xdr:col>1</xdr:col>
      <xdr:colOff>276225</xdr:colOff>
      <xdr:row>6</xdr:row>
      <xdr:rowOff>190500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0CC263BA-B85D-4990-9673-F140478E7D9E}"/>
            </a:ext>
          </a:extLst>
        </xdr:cNvPr>
        <xdr:cNvSpPr>
          <a:spLocks noChangeArrowheads="1"/>
        </xdr:cNvSpPr>
      </xdr:nvSpPr>
      <xdr:spPr bwMode="auto">
        <a:xfrm>
          <a:off x="314325" y="212407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7</xdr:row>
      <xdr:rowOff>76200</xdr:rowOff>
    </xdr:from>
    <xdr:to>
      <xdr:col>1</xdr:col>
      <xdr:colOff>276225</xdr:colOff>
      <xdr:row>7</xdr:row>
      <xdr:rowOff>190500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9A18C57B-126D-4BFE-A75C-9F0B85363E67}"/>
            </a:ext>
          </a:extLst>
        </xdr:cNvPr>
        <xdr:cNvSpPr>
          <a:spLocks noChangeArrowheads="1"/>
        </xdr:cNvSpPr>
      </xdr:nvSpPr>
      <xdr:spPr bwMode="auto">
        <a:xfrm>
          <a:off x="314325" y="240982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180975</xdr:colOff>
      <xdr:row>25</xdr:row>
      <xdr:rowOff>114300</xdr:rowOff>
    </xdr:from>
    <xdr:to>
      <xdr:col>1</xdr:col>
      <xdr:colOff>285750</xdr:colOff>
      <xdr:row>25</xdr:row>
      <xdr:rowOff>228600</xdr:rowOff>
    </xdr:to>
    <xdr:sp macro="" textlink="">
      <xdr:nvSpPr>
        <xdr:cNvPr id="7" name="Rectangle 8">
          <a:extLst>
            <a:ext uri="{FF2B5EF4-FFF2-40B4-BE49-F238E27FC236}">
              <a16:creationId xmlns:a16="http://schemas.microsoft.com/office/drawing/2014/main" id="{2D81C33A-C468-41A1-BC23-9D04737F2ABE}"/>
            </a:ext>
          </a:extLst>
        </xdr:cNvPr>
        <xdr:cNvSpPr>
          <a:spLocks noChangeArrowheads="1"/>
        </xdr:cNvSpPr>
      </xdr:nvSpPr>
      <xdr:spPr bwMode="auto">
        <a:xfrm>
          <a:off x="323850" y="77533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10</xdr:row>
      <xdr:rowOff>76200</xdr:rowOff>
    </xdr:from>
    <xdr:to>
      <xdr:col>1</xdr:col>
      <xdr:colOff>276225</xdr:colOff>
      <xdr:row>10</xdr:row>
      <xdr:rowOff>190500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34D2A59D-0B5B-4B4D-94D3-F061630FB215}"/>
            </a:ext>
          </a:extLst>
        </xdr:cNvPr>
        <xdr:cNvSpPr>
          <a:spLocks noChangeArrowheads="1"/>
        </xdr:cNvSpPr>
      </xdr:nvSpPr>
      <xdr:spPr bwMode="auto">
        <a:xfrm>
          <a:off x="314325" y="326707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695325</xdr:colOff>
      <xdr:row>10</xdr:row>
      <xdr:rowOff>85725</xdr:rowOff>
    </xdr:from>
    <xdr:to>
      <xdr:col>6</xdr:col>
      <xdr:colOff>800100</xdr:colOff>
      <xdr:row>10</xdr:row>
      <xdr:rowOff>200025</xdr:rowOff>
    </xdr:to>
    <xdr:sp macro="" textlink="">
      <xdr:nvSpPr>
        <xdr:cNvPr id="9" name="Rectangle 7">
          <a:extLst>
            <a:ext uri="{FF2B5EF4-FFF2-40B4-BE49-F238E27FC236}">
              <a16:creationId xmlns:a16="http://schemas.microsoft.com/office/drawing/2014/main" id="{5906F942-89FB-46EA-AD2E-B6FF3889B044}"/>
            </a:ext>
          </a:extLst>
        </xdr:cNvPr>
        <xdr:cNvSpPr>
          <a:spLocks noChangeArrowheads="1"/>
        </xdr:cNvSpPr>
      </xdr:nvSpPr>
      <xdr:spPr bwMode="auto">
        <a:xfrm>
          <a:off x="4381500" y="32766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8</xdr:row>
      <xdr:rowOff>76200</xdr:rowOff>
    </xdr:from>
    <xdr:to>
      <xdr:col>1</xdr:col>
      <xdr:colOff>276225</xdr:colOff>
      <xdr:row>8</xdr:row>
      <xdr:rowOff>190500</xdr:rowOff>
    </xdr:to>
    <xdr:sp macro="" textlink="">
      <xdr:nvSpPr>
        <xdr:cNvPr id="10" name="Rectangle 6">
          <a:extLst>
            <a:ext uri="{FF2B5EF4-FFF2-40B4-BE49-F238E27FC236}">
              <a16:creationId xmlns:a16="http://schemas.microsoft.com/office/drawing/2014/main" id="{F86C1FF2-9B7E-4B58-9549-0BAD7E63C46C}"/>
            </a:ext>
          </a:extLst>
        </xdr:cNvPr>
        <xdr:cNvSpPr>
          <a:spLocks noChangeArrowheads="1"/>
        </xdr:cNvSpPr>
      </xdr:nvSpPr>
      <xdr:spPr bwMode="auto">
        <a:xfrm>
          <a:off x="314325" y="269557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9</xdr:row>
      <xdr:rowOff>76200</xdr:rowOff>
    </xdr:from>
    <xdr:to>
      <xdr:col>1</xdr:col>
      <xdr:colOff>276225</xdr:colOff>
      <xdr:row>9</xdr:row>
      <xdr:rowOff>190500</xdr:rowOff>
    </xdr:to>
    <xdr:sp macro="" textlink="">
      <xdr:nvSpPr>
        <xdr:cNvPr id="11" name="Rectangle 6">
          <a:extLst>
            <a:ext uri="{FF2B5EF4-FFF2-40B4-BE49-F238E27FC236}">
              <a16:creationId xmlns:a16="http://schemas.microsoft.com/office/drawing/2014/main" id="{967B81D3-39AD-4D0B-A68B-7C85FC70E5F8}"/>
            </a:ext>
          </a:extLst>
        </xdr:cNvPr>
        <xdr:cNvSpPr>
          <a:spLocks noChangeArrowheads="1"/>
        </xdr:cNvSpPr>
      </xdr:nvSpPr>
      <xdr:spPr bwMode="auto">
        <a:xfrm>
          <a:off x="314325" y="298132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830AAEC-81A1-4307-A313-F63D03379EDC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B9E906C-F353-4B5F-B92A-10044F8C825C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C8E12921-4FA0-47EB-97F9-825A012F944F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97BB718-F3E5-4D41-BDC9-77A1DDB43F2D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9B156E1-A6ED-4A00-B7F9-AA7FAB8DB76F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A1A63A62-EDC3-45C0-B741-5F69BCB689D3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28D7ADE5-04E9-48A6-96A8-F0E63DED3E07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1037A97F-DE2D-4108-9EE7-FC5B68C07375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479AF267-6303-4FC1-903A-510294E52AEA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B1B0375C-A85A-4BB6-85E3-B72AF795BDA8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CE12399-2721-4661-82E0-587B293B61C3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2746FB16-FA12-4996-9051-D6DBAE241317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B479B636-787F-424B-8368-FD97AA7F33E1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C88C5EF7-DCB4-43BC-8A5D-2E7104F27526}"/>
            </a:ext>
          </a:extLst>
        </xdr:cNvPr>
        <xdr:cNvSpPr>
          <a:spLocks noChangeShapeType="1"/>
        </xdr:cNvSpPr>
      </xdr:nvSpPr>
      <xdr:spPr bwMode="auto">
        <a:xfrm>
          <a:off x="115252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AF536814-D05A-44C6-8F56-1F29A23EA7D7}"/>
            </a:ext>
          </a:extLst>
        </xdr:cNvPr>
        <xdr:cNvSpPr>
          <a:spLocks noChangeShapeType="1"/>
        </xdr:cNvSpPr>
      </xdr:nvSpPr>
      <xdr:spPr bwMode="auto">
        <a:xfrm flipV="1">
          <a:off x="115252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20A43B10-DD5B-48FD-8144-E7C0BCD22ABA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900D352B-D5CD-47B7-A5ED-E415F7E55888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6403FF97-08D9-4FEC-8C00-42D69A706EC9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CF115AC4-CB5D-483E-B175-1610B62ED24C}"/>
            </a:ext>
          </a:extLst>
        </xdr:cNvPr>
        <xdr:cNvSpPr>
          <a:spLocks noChangeShapeType="1"/>
        </xdr:cNvSpPr>
      </xdr:nvSpPr>
      <xdr:spPr bwMode="auto">
        <a:xfrm>
          <a:off x="115252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91211C5F-FD36-4DD9-BA55-6E527F422F2E}"/>
            </a:ext>
          </a:extLst>
        </xdr:cNvPr>
        <xdr:cNvSpPr>
          <a:spLocks noChangeShapeType="1"/>
        </xdr:cNvSpPr>
      </xdr:nvSpPr>
      <xdr:spPr bwMode="auto">
        <a:xfrm flipV="1">
          <a:off x="115252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933450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9816151E-93ED-4F76-A024-08D9B0AE1CCC}"/>
            </a:ext>
          </a:extLst>
        </xdr:cNvPr>
        <xdr:cNvSpPr>
          <a:spLocks noChangeArrowheads="1"/>
        </xdr:cNvSpPr>
      </xdr:nvSpPr>
      <xdr:spPr bwMode="auto">
        <a:xfrm>
          <a:off x="1304925" y="105775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1381125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CEE5BD01-1BAB-4B64-9178-B75BBA494BFE}"/>
            </a:ext>
          </a:extLst>
        </xdr:cNvPr>
        <xdr:cNvSpPr>
          <a:spLocks noChangeArrowheads="1"/>
        </xdr:cNvSpPr>
      </xdr:nvSpPr>
      <xdr:spPr bwMode="auto">
        <a:xfrm>
          <a:off x="1304925" y="105775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1362075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257DAE76-1C0E-4E46-AD56-ED8245345554}"/>
            </a:ext>
          </a:extLst>
        </xdr:cNvPr>
        <xdr:cNvSpPr>
          <a:spLocks noChangeShapeType="1"/>
        </xdr:cNvSpPr>
      </xdr:nvSpPr>
      <xdr:spPr bwMode="auto">
        <a:xfrm flipH="1">
          <a:off x="130492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1381125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CE7486AD-1696-4509-B57C-FF6CBB551686}"/>
            </a:ext>
          </a:extLst>
        </xdr:cNvPr>
        <xdr:cNvSpPr>
          <a:spLocks noChangeArrowheads="1"/>
        </xdr:cNvSpPr>
      </xdr:nvSpPr>
      <xdr:spPr bwMode="auto">
        <a:xfrm>
          <a:off x="1304925" y="105775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1362075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2638614D-71D7-4908-A7FD-ED33AB04DAC5}"/>
            </a:ext>
          </a:extLst>
        </xdr:cNvPr>
        <xdr:cNvSpPr>
          <a:spLocks noChangeShapeType="1"/>
        </xdr:cNvSpPr>
      </xdr:nvSpPr>
      <xdr:spPr bwMode="auto">
        <a:xfrm flipH="1">
          <a:off x="130492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259ADCB9-C9CA-489A-82B6-8534244620AE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295C3A1-BFCC-43CC-9A48-6087A9219609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8057552F-C5E3-49F0-A439-3884DB41C0AC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8B98482B-4974-4F38-9D13-4D2076820C05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6C4DA78D-6BA9-4251-96D6-EE74469B62E0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FCA3D0F3-B741-43A8-9BDD-11E0A0BAD9E6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59037FFF-0DF7-456C-A557-5D63235465BA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E43CE96-CE38-4D82-A5C0-21A172C25DEE}"/>
            </a:ext>
          </a:extLst>
        </xdr:cNvPr>
        <xdr:cNvSpPr>
          <a:spLocks noChangeShapeType="1"/>
        </xdr:cNvSpPr>
      </xdr:nvSpPr>
      <xdr:spPr bwMode="auto">
        <a:xfrm>
          <a:off x="115252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1D7875CE-FD3E-48B1-B413-B902ABDC5166}"/>
            </a:ext>
          </a:extLst>
        </xdr:cNvPr>
        <xdr:cNvSpPr>
          <a:spLocks noChangeShapeType="1"/>
        </xdr:cNvSpPr>
      </xdr:nvSpPr>
      <xdr:spPr bwMode="auto">
        <a:xfrm flipV="1">
          <a:off x="115252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5D3629FC-C37F-43C2-9DB0-11B0BA15C986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342DC775-8E1D-48D2-9689-0E4163942278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9BA743FB-15C8-48B1-BBE8-2AEB7C198ABA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CC02AD77-AA6B-4AB1-81AF-F0530FB93166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2FF73363-EAD4-4CB0-A3E1-706592885111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E7ACBB53-6DBA-4E72-8D18-E39CF81CE27B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9E42C004-EB12-4472-B4B5-8FAB72F47B3B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369</xdr:row>
      <xdr:rowOff>0</xdr:rowOff>
    </xdr:from>
    <xdr:to>
      <xdr:col>2</xdr:col>
      <xdr:colOff>161925</xdr:colOff>
      <xdr:row>369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8161D84F-7074-43F0-B691-30A80FD21C1D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aya2\d_salaya2\WINDOWS\TEMP\Cos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TEMP\&#3648;&#3626;&#3609;&#3629;&#3619;&#3634;&#3588;&#3634;-%20(&#3626;&#3641;&#3605;&#3619;)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591;&#3634;&#3609;&#3619;&#3634;&#3594;&#3585;&#3634;&#3619;\&#3619;&#3634;&#3594;&#3585;&#3634;&#3619;\&#3585;&#3619;&#3617;&#3605;&#3656;&#3634;&#3591;&#3654;\&#3626;&#3635;&#3609;&#3633;&#3585;&#3591;&#3634;&#3609;&#3611;&#3621;&#3633;&#3604;&#3631;\&#3627;&#3657;&#3629;&#3591;&#3611;&#3619;&#3632;&#3594;&#3640;&#3617;%20&#3626;&#3606;&#3634;&#3610;&#3633;&#3609;&#3614;&#3619;&#3632;&#3610;&#3619;&#3617;&#3619;&#3634;&#3594;&#3609;&#3585;%201035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angrut\d\New%20%20Folder(2)\&#3591;&#3634;&#3609;&#3586;&#3629;&#3591;&#3626;&#3640;&#3619;&#3634;&#3591;&#3588;&#3660;&#3619;&#3633;&#3605;&#3609;&#3660;\&#3649;&#3610;&#3610;&#3615;&#3619;&#3629;&#3617;&#3660;%20BOQ\backup\lrm\load%20%20schedu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Administrator\Local%20Settings\Temporary%20Internet%20Files\Content.IE5\V283UDW7\45-8708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ศูนย์การแพทย์"/>
      <sheetName val="หอพักผู้ป่วย"/>
      <sheetName val="อาคารบริการ"/>
      <sheetName val="สรศป"/>
      <sheetName val="Cost2"/>
      <sheetName val="FR"/>
      <sheetName val="Sheet1"/>
      <sheetName val="산근"/>
      <sheetName val="#REF"/>
      <sheetName val="封面 "/>
      <sheetName val="粉刷"/>
      <sheetName val="裝修"/>
      <sheetName val="風管工程"/>
      <sheetName val="合約價"/>
      <sheetName val="วัดใต้"/>
      <sheetName val="ราคาต่อหน่วย2-9"/>
      <sheetName val="รวมราคาทั้งสิ้น"/>
      <sheetName val="????"/>
      <sheetName val="_x0000__x0000__x0000__x0000__x0000_@_x001c__x0014__x0000__x0000__x0000__x0000__x0000__x0002__x0011__x0014__x0000__x0000__x0000__x0000__x0000_ñCe?_x0001__x0000__x0000__x0000_0_x0000_"/>
      <sheetName val=""/>
      <sheetName val="SUMMERY (BOQ)"/>
      <sheetName val="FIRST FLOOR"/>
      <sheetName val="SECOND FLOOR"/>
      <sheetName val="3RD FLOOR"/>
      <sheetName val="4 TH FLOOR"/>
      <sheetName val="1ST-4TH DOOR WORK"/>
      <sheetName val="1ST-4TH MAIL&amp;FEMALE TOILET"/>
      <sheetName val="5THFLOOR LIFT LOBBY&amp;CORRIDOR"/>
      <sheetName val="Back Up"/>
      <sheetName val="Matt_Guest"/>
      <sheetName val="SUM-AIR-Submit"/>
      <sheetName val="Concrete Beam"/>
      <sheetName val="?????@_x001c__x0014_?????_x0002__x0011__x0014_?????ñCe?_x0001_???0?"/>
      <sheetName val="FAB별"/>
      <sheetName val="AR(AUF)"/>
      <sheetName val="D&amp;W(AUF)"/>
      <sheetName val="EE"/>
      <sheetName val="RO(AUF)"/>
      <sheetName val="SAN(AUF)"/>
      <sheetName val="SUM_ALL"/>
      <sheetName val="Road&amp;Fence(AUF)"/>
      <sheetName val="ถนน+รั้ว"/>
      <sheetName val="JUNE"/>
      <sheetName val="ADM_A"/>
      <sheetName val="JUNE1"/>
      <sheetName val="Admin"/>
      <sheetName val="CDC"/>
      <sheetName val="Estate"/>
      <sheetName val="Fire"/>
      <sheetName val="Guest"/>
      <sheetName val="Medical"/>
      <sheetName val="PR"/>
      <sheetName val="PRE"/>
      <sheetName val="Secutiry"/>
      <sheetName val="Waste"/>
      <sheetName val="boq"/>
      <sheetName val="PL"/>
      <sheetName val="Boq(1)"/>
      <sheetName val="封面_"/>
      <sheetName val="@ñCe?0"/>
      <sheetName val="____"/>
      <sheetName val="_____@_x001c__x0014_______x0002__x0011__x0014______ñCe__x0001____0_"/>
      <sheetName val="封面_1"/>
      <sheetName val="封面_2"/>
      <sheetName val="封面_3"/>
      <sheetName val="SCIB_Proforma"/>
      <sheetName val="SCIB_Data"/>
      <sheetName val="ส่งมอบงาน "/>
      <sheetName val="ปก"/>
      <sheetName val="ใบแจ้งหนี้"/>
      <sheetName val="Grand Summary (2)"/>
      <sheetName val="Grand Summary "/>
      <sheetName val=" BOQ WELCOME "/>
      <sheetName val="Grand_Sum"/>
      <sheetName val="Sum_TC"/>
      <sheetName val="002"/>
      <sheetName val="003"/>
      <sheetName val="004"/>
      <sheetName val="Grand_Sum VO"/>
      <sheetName val="Sum_VIP VO"/>
      <sheetName val="SUMMERY_(BOQ)"/>
      <sheetName val="FIRST_FLOOR"/>
      <sheetName val="SECOND_FLOOR"/>
      <sheetName val="3RD_FLOOR"/>
      <sheetName val="4_TH_FLOOR"/>
      <sheetName val="1ST-4TH_DOOR_WORK"/>
      <sheetName val="1ST-4TH_MAIL&amp;FEMALE_TOILET"/>
      <sheetName val="5THFLOOR_LIFT_LOBBY&amp;CORRIDOR"/>
      <sheetName val="Back_Up"/>
      <sheetName val="_x005f_x0000__x005f_x0000__x005f_x0000__x005f_x0000__x0"/>
      <sheetName val="_____@_x005f_x001c__x005f_x0014_______x0002"/>
      <sheetName val="@ñCe_0"/>
      <sheetName val="Concrete_Beam"/>
      <sheetName val="?????@??????????ñCe????0?"/>
      <sheetName val="SUMMERY_(BOQ)1"/>
      <sheetName val="FIRST_FLOOR1"/>
      <sheetName val="SECOND_FLOOR1"/>
      <sheetName val="3RD_FLOOR1"/>
      <sheetName val="4_TH_FLOOR1"/>
      <sheetName val="1ST-4TH_DOOR_WORK1"/>
      <sheetName val="1ST-4TH_MAIL&amp;FEMALE_TOILET1"/>
      <sheetName val="5THFLOOR_LIFT_LOBBY&amp;CORRIDOR1"/>
      <sheetName val="Back_Up1"/>
      <sheetName val="Concrete_Beam1"/>
      <sheetName val="封面_4"/>
      <sheetName val="SUMMERY_(BOQ)3"/>
      <sheetName val="FIRST_FLOOR3"/>
      <sheetName val="SECOND_FLOOR3"/>
      <sheetName val="3RD_FLOOR3"/>
      <sheetName val="4_TH_FLOOR3"/>
      <sheetName val="1ST-4TH_DOOR_WORK3"/>
      <sheetName val="1ST-4TH_MAIL&amp;FEMALE_TOILET3"/>
      <sheetName val="5THFLOOR_LIFT_LOBBY&amp;CORRIDOR3"/>
      <sheetName val="Back_Up3"/>
      <sheetName val="Concrete_Beam3"/>
      <sheetName val="SUMMERY_(BOQ)2"/>
      <sheetName val="FIRST_FLOOR2"/>
      <sheetName val="SECOND_FLOOR2"/>
      <sheetName val="3RD_FLOOR2"/>
      <sheetName val="4_TH_FLOOR2"/>
      <sheetName val="1ST-4TH_DOOR_WORK2"/>
      <sheetName val="1ST-4TH_MAIL&amp;FEMALE_TOILET2"/>
      <sheetName val="5THFLOOR_LIFT_LOBBY&amp;CORRIDOR2"/>
      <sheetName val="Back_Up2"/>
      <sheetName val="Concrete_Beam2"/>
      <sheetName val="S3 Architectural"/>
      <sheetName val="Struc"/>
      <sheetName val="Ratio"/>
      <sheetName val="Ratio Quantities"/>
      <sheetName val="Foundation_VE"/>
      <sheetName val="Column_VE (Coppper)"/>
      <sheetName val="CORE WALL (GL 38-39 I-R)VE"/>
      <sheetName val="CORE WALL (GL 14-19 I-R)VE"/>
      <sheetName val="CORE WALL (GL 27-28 C-F)VE"/>
      <sheetName val="CORE WALL (GL 53-54 J)VE"/>
      <sheetName val="CORE WALL (GL 56-57 J-P)VE"/>
      <sheetName val="CORE WALL (GL 33 C-L)VE"/>
      <sheetName val="Staircase"/>
      <sheetName val="RC Wall"/>
      <sheetName val="Struc. Steel"/>
      <sheetName val="Std.RC Wall"/>
      <sheetName val="Std. Column "/>
      <sheetName val="Foundation"/>
      <sheetName val="Column_VE"/>
      <sheetName val="GFAไม้แบบท้องพื้น"/>
      <sheetName val="Struc Check Table อาคาร 1"/>
      <sheetName val="STR"/>
      <sheetName val="Sheet2"/>
      <sheetName val="SAN REDUCED 1"/>
      <sheetName val="Invoice"/>
      <sheetName val="7IFS-5A"/>
      <sheetName val="Data Sheet"/>
      <sheetName val="Interial"/>
      <sheetName val="EST-FOOTING (G)"/>
      <sheetName val="ข้อมูลประตู T1"/>
      <sheetName val="ข้อมูลหน้าต่าง T1"/>
      <sheetName val="ข้อมูลหน้าต่าง T3"/>
      <sheetName val="ข้อมูลประตู T2"/>
      <sheetName val="_x005f_x005f_x005f_x0000__x005f_x005f_x005f_x0000__x005"/>
      <sheetName val="_____@_x005f_x005f_x005f_x001c__x0014"/>
      <sheetName val="_____@_x005f_x005f_x005f_x001c__x005f_x005f_x0014"/>
      <sheetName val="_x005f_x005f_x005f_x005f_x005f_x005f_x005f_x0000__x005f"/>
      <sheetName val="_____@_x005f_x005f_x005f_x005f_x005f_x005f_x005f_x001c_"/>
      <sheetName val="_x0000__x0000__x0000__x0000__x0"/>
      <sheetName val="_____@_x001c__x0014_______x0002"/>
      <sheetName val="_x005f_x0000__x005f_x0000__x005"/>
      <sheetName val="_____@_x005f_x001c__x0014"/>
      <sheetName val="Recovered_Sheet1"/>
      <sheetName val="TOTAL -BUILDING E1"/>
      <sheetName val="SUM - MEP(E1) "/>
      <sheetName val="EE(E1)"/>
      <sheetName val="Com(E1)"/>
      <sheetName val="Air(E1 )"/>
      <sheetName val="San(E1)"/>
      <sheetName val="Fp(E1)   "/>
      <sheetName val="SUMMARY MEP"/>
      <sheetName val="Prelim"/>
      <sheetName val="พื้นที่อาคาร"/>
      <sheetName val="SUM - MEP BUILDING"/>
      <sheetName val="Electrical System "/>
      <sheetName val="Commuication System"/>
      <sheetName val="Air Conditioning  System  "/>
      <sheetName val="Sanitary System "/>
      <sheetName val="Fire Protection System "/>
      <sheetName val="Check"/>
      <sheetName val="Cost per SQM_M&amp;E"/>
      <sheetName val=" FS"/>
      <sheetName val="Sch_1_EE"/>
      <sheetName val="Sch.2 SN"/>
      <sheetName val="Sch.3 FP"/>
      <sheetName val="Sch.4 AC"/>
      <sheetName val="Sch.6 Prelim"/>
      <sheetName val="ปี 2562"/>
      <sheetName val="จ่ายเงิน"/>
      <sheetName val="stair"/>
      <sheetName val="Construction"/>
      <sheetName val="schedule_1"/>
      <sheetName val="KKC Brkdwn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BankofThailand"/>
      <sheetName val="TAC"/>
      <sheetName val="รามไทย"/>
      <sheetName val="FORM"/>
      <sheetName val="Quote"/>
      <sheetName val="ตามลูกค้าต้องการ"/>
      <sheetName val="ราคาหนังแท้-เทีย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ใบสรุปราคา"/>
      <sheetName val="สรุปหมวดงาน"/>
      <sheetName val="boq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LA"/>
      <sheetName val="LOAD-GEPA"/>
      <sheetName val="LOAD-GLA (2)"/>
      <sheetName val="FORM"/>
      <sheetName val="LOAD"/>
      <sheetName val="LOTUS-EE2"/>
      <sheetName val="LOTUS-EE1"/>
      <sheetName val="LOAD-GELA"/>
      <sheetName val="GLA"/>
      <sheetName val="LOAD-GLA"/>
      <sheetName val="GLD"/>
      <sheetName val="GELD"/>
      <sheetName val="LOAD-GELD"/>
      <sheetName val="2LA"/>
      <sheetName val="2LB"/>
      <sheetName val="LOAD-2LB"/>
      <sheetName val="2LC"/>
      <sheetName val="2PA"/>
      <sheetName val="LOAD-2PA"/>
      <sheetName val="2PB"/>
      <sheetName val="2PC"/>
      <sheetName val="LOAD-2PC"/>
      <sheetName val="PPB"/>
      <sheetName val="PPM"/>
      <sheetName val="LOAD-PPM"/>
      <sheetName val="PPS"/>
      <sheetName val="PPT"/>
      <sheetName val="LOAD-PPT"/>
      <sheetName val="2ELA"/>
      <sheetName val="2ELB"/>
      <sheetName val="LOAD-2ELB"/>
      <sheetName val="2ELC"/>
      <sheetName val="2EPP"/>
      <sheetName val="LOAD-2EPP"/>
      <sheetName val="2EPB"/>
      <sheetName val="2EPC1"/>
      <sheetName val="LOAD-2EPC1"/>
      <sheetName val="2EPA"/>
      <sheetName val="2EPC"/>
      <sheetName val="LOAD-2EPC2"/>
      <sheetName val="2UB"/>
      <sheetName val="2UC"/>
      <sheetName val="LOAD-2UC"/>
      <sheetName val="3LA"/>
      <sheetName val="3LC"/>
      <sheetName val="LOAD-3LC"/>
      <sheetName val="3PA"/>
      <sheetName val="3PB"/>
      <sheetName val="LOAD-3PB"/>
      <sheetName val="3PC"/>
      <sheetName val="PFC"/>
      <sheetName val="LOAD-PFC"/>
      <sheetName val="PHD"/>
      <sheetName val="PDW"/>
      <sheetName val="LOAD-PDW"/>
      <sheetName val="3EPA"/>
      <sheetName val="3EPC"/>
      <sheetName val="LOAD-3EPC"/>
      <sheetName val="3UA"/>
      <sheetName val="3UC"/>
      <sheetName val="LOAD-3UC)"/>
      <sheetName val="3ELA"/>
      <sheetName val="3ELB"/>
      <sheetName val="LOAD-3ELB"/>
      <sheetName val="3ELC"/>
      <sheetName val="HARDWARE"/>
      <sheetName val="LOAD-HARDWARE"/>
      <sheetName val="GS (4)"/>
      <sheetName val="VDO"/>
      <sheetName val="LOAD-VDO"/>
      <sheetName val="FC"/>
      <sheetName val="GS (1)"/>
      <sheetName val="LOAD-GS(1)"/>
      <sheetName val="GS 13"/>
      <sheetName val="2S1"/>
      <sheetName val="LOAD-GS(2)"/>
      <sheetName val="bo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บัญชีวัสดุ-ราคา"/>
      <sheetName val="ใบสรุปราคา"/>
      <sheetName val="งวด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0F97C-54CB-4D74-A1FB-D8AA3C83EEE1}">
  <sheetPr>
    <tabColor rgb="FFFFFF00"/>
    <pageSetUpPr fitToPage="1"/>
  </sheetPr>
  <dimension ref="B1:K39"/>
  <sheetViews>
    <sheetView showGridLines="0" view="pageBreakPreview" zoomScale="96" zoomScaleNormal="96" zoomScaleSheetLayoutView="96" workbookViewId="0">
      <selection activeCell="I20" sqref="I20"/>
    </sheetView>
  </sheetViews>
  <sheetFormatPr defaultColWidth="9.1640625" defaultRowHeight="18.75" x14ac:dyDescent="0.45"/>
  <cols>
    <col min="1" max="1" width="2.5" style="2" customWidth="1"/>
    <col min="2" max="2" width="9.6640625" style="2" customWidth="1"/>
    <col min="3" max="3" width="13.5" style="2" customWidth="1"/>
    <col min="4" max="4" width="11" style="2" customWidth="1"/>
    <col min="5" max="5" width="12.83203125" style="2" customWidth="1"/>
    <col min="6" max="6" width="15" style="2" customWidth="1"/>
    <col min="7" max="7" width="16.83203125" style="2" customWidth="1"/>
    <col min="8" max="8" width="23.1640625" style="2" customWidth="1"/>
    <col min="9" max="9" width="37.6640625" style="2" customWidth="1"/>
    <col min="10" max="10" width="5.83203125" style="2" customWidth="1"/>
    <col min="11" max="11" width="3.33203125" style="2" customWidth="1"/>
    <col min="12" max="16384" width="9.1640625" style="2"/>
  </cols>
  <sheetData>
    <row r="1" spans="2:11" ht="32.25" customHeight="1" x14ac:dyDescent="0.5">
      <c r="B1" s="1"/>
      <c r="J1" s="3"/>
    </row>
    <row r="2" spans="2:11" ht="36" customHeight="1" x14ac:dyDescent="0.65">
      <c r="B2" s="4" t="s">
        <v>0</v>
      </c>
      <c r="C2" s="4"/>
      <c r="D2" s="4"/>
      <c r="E2" s="4"/>
      <c r="F2" s="4"/>
      <c r="G2" s="4"/>
      <c r="H2" s="4"/>
      <c r="I2" s="4"/>
      <c r="J2" s="4"/>
    </row>
    <row r="3" spans="2:11" ht="25.5" customHeight="1" x14ac:dyDescent="0.45">
      <c r="B3" s="5" t="s">
        <v>1</v>
      </c>
      <c r="C3" s="5"/>
      <c r="D3" s="5"/>
      <c r="E3" s="5"/>
      <c r="F3" s="6"/>
      <c r="G3" s="6"/>
      <c r="H3" s="6"/>
      <c r="I3" s="6"/>
      <c r="J3" s="6"/>
    </row>
    <row r="4" spans="2:11" ht="22.5" customHeight="1" x14ac:dyDescent="0.45">
      <c r="B4" s="7" t="s">
        <v>2</v>
      </c>
      <c r="C4" s="8" t="s">
        <v>3</v>
      </c>
      <c r="D4" s="9"/>
      <c r="E4" s="8" t="s">
        <v>4</v>
      </c>
      <c r="F4" s="10"/>
      <c r="G4" s="11"/>
      <c r="H4" s="11"/>
      <c r="I4" s="10"/>
      <c r="J4" s="12"/>
    </row>
    <row r="5" spans="2:11" ht="22.5" customHeight="1" x14ac:dyDescent="0.45">
      <c r="B5" s="13" t="s">
        <v>2</v>
      </c>
      <c r="C5" s="14" t="s">
        <v>5</v>
      </c>
      <c r="D5" s="15"/>
      <c r="E5" s="16" t="s">
        <v>6</v>
      </c>
      <c r="F5" s="17"/>
      <c r="G5" s="17"/>
      <c r="H5" s="18"/>
      <c r="I5" s="18"/>
      <c r="J5" s="19"/>
    </row>
    <row r="6" spans="2:11" ht="22.5" customHeight="1" x14ac:dyDescent="0.45">
      <c r="B6" s="13"/>
      <c r="C6" s="14" t="s">
        <v>7</v>
      </c>
      <c r="D6" s="20"/>
      <c r="E6" s="20"/>
      <c r="F6" s="21" t="s">
        <v>8</v>
      </c>
      <c r="G6" s="17"/>
      <c r="H6" s="17"/>
      <c r="I6" s="20"/>
      <c r="J6" s="22"/>
    </row>
    <row r="7" spans="2:11" ht="22.5" customHeight="1" x14ac:dyDescent="0.45">
      <c r="B7" s="13"/>
      <c r="C7" s="14" t="s">
        <v>9</v>
      </c>
      <c r="D7" s="16"/>
      <c r="E7" s="20"/>
      <c r="F7" s="23" t="s">
        <v>10</v>
      </c>
      <c r="G7" s="24"/>
      <c r="H7" s="25" t="s">
        <v>11</v>
      </c>
      <c r="I7" s="26"/>
      <c r="J7" s="27" t="s">
        <v>12</v>
      </c>
    </row>
    <row r="8" spans="2:11" ht="22.5" customHeight="1" x14ac:dyDescent="0.45">
      <c r="B8" s="13"/>
      <c r="C8" s="18" t="s">
        <v>13</v>
      </c>
      <c r="D8" s="20"/>
      <c r="E8" s="28" t="s">
        <v>14</v>
      </c>
      <c r="F8" s="29"/>
      <c r="G8" s="17" t="s">
        <v>15</v>
      </c>
      <c r="H8" s="25" t="s">
        <v>16</v>
      </c>
      <c r="I8" s="26"/>
      <c r="J8" s="27" t="s">
        <v>17</v>
      </c>
    </row>
    <row r="9" spans="2:11" ht="22.5" customHeight="1" x14ac:dyDescent="0.45">
      <c r="B9" s="13"/>
      <c r="C9" s="18" t="s">
        <v>18</v>
      </c>
      <c r="D9" s="20"/>
      <c r="E9" s="17"/>
      <c r="F9" s="17"/>
      <c r="G9" s="17"/>
      <c r="H9" s="18" t="s">
        <v>19</v>
      </c>
      <c r="I9" s="30" t="s">
        <v>20</v>
      </c>
      <c r="J9" s="31"/>
    </row>
    <row r="10" spans="2:11" ht="22.5" customHeight="1" x14ac:dyDescent="0.45">
      <c r="B10" s="13"/>
      <c r="C10" s="18" t="s">
        <v>21</v>
      </c>
      <c r="D10" s="20"/>
      <c r="E10" s="6"/>
      <c r="F10" s="6"/>
      <c r="G10" s="6"/>
      <c r="H10" s="18"/>
      <c r="I10" s="30"/>
      <c r="J10" s="31"/>
    </row>
    <row r="11" spans="2:11" ht="22.5" customHeight="1" x14ac:dyDescent="0.45">
      <c r="B11" s="32"/>
      <c r="C11" s="33" t="s">
        <v>22</v>
      </c>
      <c r="D11" s="34"/>
      <c r="E11" s="35"/>
      <c r="F11" s="35"/>
      <c r="G11" s="35"/>
      <c r="H11" s="35" t="s">
        <v>23</v>
      </c>
      <c r="I11" s="36"/>
      <c r="J11" s="37"/>
    </row>
    <row r="12" spans="2:11" ht="22.5" customHeight="1" x14ac:dyDescent="0.45">
      <c r="B12" s="38" t="s">
        <v>24</v>
      </c>
      <c r="C12" s="39"/>
      <c r="D12" s="6"/>
      <c r="E12" s="40"/>
      <c r="F12" s="41"/>
      <c r="G12" s="41"/>
      <c r="H12" s="42"/>
      <c r="I12" s="42"/>
      <c r="J12" s="43"/>
      <c r="K12" s="2" t="s">
        <v>2</v>
      </c>
    </row>
    <row r="13" spans="2:11" ht="21.6" customHeight="1" x14ac:dyDescent="0.45">
      <c r="B13" s="44" t="s">
        <v>25</v>
      </c>
      <c r="C13" s="45"/>
      <c r="D13" s="46"/>
      <c r="E13" s="47"/>
      <c r="F13" s="48"/>
      <c r="G13" s="48"/>
      <c r="H13" s="48"/>
      <c r="I13" s="47"/>
      <c r="J13" s="49"/>
    </row>
    <row r="14" spans="2:11" ht="7.15" hidden="1" customHeight="1" x14ac:dyDescent="0.45">
      <c r="B14" s="50"/>
      <c r="C14" s="51"/>
      <c r="D14" s="52"/>
      <c r="E14" s="52"/>
      <c r="F14" s="53"/>
      <c r="G14" s="53"/>
      <c r="H14" s="53"/>
      <c r="I14" s="52"/>
      <c r="J14" s="54"/>
    </row>
    <row r="15" spans="2:11" ht="24.75" customHeight="1" x14ac:dyDescent="0.45">
      <c r="B15" s="55" t="s">
        <v>26</v>
      </c>
      <c r="C15" s="56" t="s">
        <v>27</v>
      </c>
      <c r="D15" s="57"/>
      <c r="E15" s="57"/>
      <c r="F15" s="57"/>
      <c r="G15" s="58" t="s">
        <v>28</v>
      </c>
      <c r="H15" s="59"/>
      <c r="I15" s="60" t="s">
        <v>29</v>
      </c>
      <c r="J15" s="61"/>
    </row>
    <row r="16" spans="2:11" ht="22.5" customHeight="1" x14ac:dyDescent="0.45">
      <c r="B16" s="62" t="s">
        <v>2</v>
      </c>
      <c r="C16" s="63"/>
      <c r="D16" s="64"/>
      <c r="E16" s="64"/>
      <c r="F16" s="65"/>
      <c r="G16" s="66"/>
      <c r="H16" s="66"/>
      <c r="I16" s="67"/>
      <c r="J16" s="66"/>
    </row>
    <row r="17" spans="2:10" ht="24" customHeight="1" x14ac:dyDescent="0.45">
      <c r="B17" s="68">
        <v>1</v>
      </c>
      <c r="C17" s="69" t="s">
        <v>30</v>
      </c>
      <c r="D17" s="70"/>
      <c r="E17" s="71"/>
      <c r="F17" s="71"/>
      <c r="G17" s="72"/>
      <c r="H17" s="73"/>
      <c r="I17" s="74"/>
      <c r="J17" s="75"/>
    </row>
    <row r="18" spans="2:10" ht="24" customHeight="1" x14ac:dyDescent="0.45">
      <c r="B18" s="76"/>
      <c r="C18" s="77" t="s">
        <v>31</v>
      </c>
      <c r="D18" s="35"/>
      <c r="E18" s="78"/>
      <c r="F18" s="79"/>
      <c r="G18" s="80"/>
      <c r="H18" s="81"/>
      <c r="I18" s="82"/>
      <c r="J18" s="83"/>
    </row>
    <row r="19" spans="2:10" ht="24" customHeight="1" x14ac:dyDescent="0.45">
      <c r="B19" s="68">
        <v>2</v>
      </c>
      <c r="C19" s="69" t="s">
        <v>32</v>
      </c>
      <c r="D19" s="70"/>
      <c r="E19" s="71"/>
      <c r="F19" s="71"/>
      <c r="G19" s="84"/>
      <c r="H19" s="73"/>
      <c r="I19" s="85"/>
      <c r="J19" s="86"/>
    </row>
    <row r="20" spans="2:10" ht="24" customHeight="1" x14ac:dyDescent="0.45">
      <c r="B20" s="76"/>
      <c r="C20" s="77" t="s">
        <v>33</v>
      </c>
      <c r="D20" s="87"/>
      <c r="E20" s="88"/>
      <c r="F20" s="88" t="s">
        <v>34</v>
      </c>
      <c r="G20" s="80"/>
      <c r="H20" s="81"/>
      <c r="I20" s="89"/>
      <c r="J20" s="90"/>
    </row>
    <row r="21" spans="2:10" ht="24" customHeight="1" x14ac:dyDescent="0.55000000000000004">
      <c r="B21" s="68">
        <v>3</v>
      </c>
      <c r="C21" s="91" t="s">
        <v>35</v>
      </c>
      <c r="D21" s="48"/>
      <c r="E21" s="92"/>
      <c r="F21" s="92"/>
      <c r="G21" s="80"/>
      <c r="H21" s="73"/>
      <c r="I21" s="93"/>
      <c r="J21" s="94"/>
    </row>
    <row r="22" spans="2:10" ht="24" customHeight="1" x14ac:dyDescent="0.55000000000000004">
      <c r="B22" s="55"/>
      <c r="C22" s="95"/>
      <c r="D22" s="48"/>
      <c r="E22" s="92"/>
      <c r="F22" s="92"/>
      <c r="G22" s="80"/>
      <c r="H22" s="81"/>
      <c r="I22" s="93"/>
      <c r="J22" s="94"/>
    </row>
    <row r="23" spans="2:10" ht="24" customHeight="1" x14ac:dyDescent="0.55000000000000004">
      <c r="B23" s="96" t="s">
        <v>36</v>
      </c>
      <c r="C23" s="97" t="s">
        <v>37</v>
      </c>
      <c r="D23" s="98"/>
      <c r="E23" s="98"/>
      <c r="F23" s="99"/>
      <c r="G23" s="100"/>
      <c r="H23" s="101"/>
      <c r="I23" s="102"/>
      <c r="J23" s="103"/>
    </row>
    <row r="24" spans="2:10" ht="25.5" customHeight="1" x14ac:dyDescent="0.45">
      <c r="B24" s="104" t="s">
        <v>38</v>
      </c>
      <c r="C24" s="105"/>
      <c r="D24" s="106"/>
      <c r="E24" s="106"/>
      <c r="F24" s="64"/>
      <c r="G24" s="100"/>
      <c r="H24" s="101"/>
      <c r="I24" s="107"/>
      <c r="J24" s="108"/>
    </row>
    <row r="25" spans="2:10" ht="43.5" customHeight="1" x14ac:dyDescent="0.45">
      <c r="B25" s="109"/>
      <c r="C25" s="110"/>
      <c r="D25" s="111" t="s">
        <v>39</v>
      </c>
      <c r="E25" s="112"/>
      <c r="F25" s="113"/>
      <c r="G25" s="114" t="str">
        <f>BAHTTEXT(H24)</f>
        <v>ศูนย์บาทถ้วน</v>
      </c>
      <c r="H25" s="115"/>
      <c r="I25" s="116"/>
      <c r="J25" s="117"/>
    </row>
    <row r="26" spans="2:10" ht="25.5" customHeight="1" x14ac:dyDescent="0.45">
      <c r="B26" s="105"/>
      <c r="C26" s="63" t="s">
        <v>11</v>
      </c>
      <c r="D26" s="118">
        <v>0</v>
      </c>
      <c r="E26" s="119" t="s">
        <v>12</v>
      </c>
      <c r="F26" s="120" t="s">
        <v>40</v>
      </c>
      <c r="G26" s="121"/>
      <c r="H26" s="122"/>
      <c r="I26" s="123" t="s">
        <v>41</v>
      </c>
      <c r="J26" s="124"/>
    </row>
    <row r="27" spans="2:10" ht="24" customHeight="1" x14ac:dyDescent="0.45">
      <c r="B27" s="125"/>
      <c r="C27" s="125"/>
      <c r="D27" s="125"/>
      <c r="E27" s="125"/>
      <c r="F27" s="125"/>
      <c r="G27" s="6"/>
      <c r="H27" s="126"/>
      <c r="I27" s="125"/>
      <c r="J27" s="6"/>
    </row>
    <row r="28" spans="2:10" s="133" customFormat="1" ht="36.75" customHeight="1" x14ac:dyDescent="0.55000000000000004">
      <c r="B28" s="127"/>
      <c r="C28" s="128"/>
      <c r="D28" s="128"/>
      <c r="E28" s="129"/>
      <c r="F28" s="130"/>
      <c r="G28" s="131"/>
      <c r="H28" s="132"/>
      <c r="I28" s="128"/>
      <c r="J28" s="128"/>
    </row>
    <row r="29" spans="2:10" s="133" customFormat="1" ht="31.5" customHeight="1" x14ac:dyDescent="0.55000000000000004">
      <c r="B29" s="134"/>
      <c r="C29" s="128"/>
      <c r="D29" s="128"/>
      <c r="E29" s="127"/>
      <c r="F29" s="128"/>
      <c r="G29" s="135"/>
      <c r="H29" s="135"/>
      <c r="I29" s="135"/>
      <c r="J29" s="128"/>
    </row>
    <row r="30" spans="2:10" s="133" customFormat="1" ht="31.5" customHeight="1" x14ac:dyDescent="0.55000000000000004">
      <c r="B30" s="128"/>
      <c r="C30" s="128"/>
      <c r="D30" s="128"/>
      <c r="E30" s="128"/>
      <c r="F30" s="128"/>
      <c r="G30" s="136"/>
      <c r="H30" s="136"/>
      <c r="I30" s="136"/>
      <c r="J30" s="128"/>
    </row>
    <row r="31" spans="2:10" s="133" customFormat="1" ht="21" customHeight="1" x14ac:dyDescent="0.55000000000000004">
      <c r="B31" s="128"/>
      <c r="C31" s="128"/>
      <c r="D31" s="128"/>
      <c r="E31" s="128"/>
      <c r="F31" s="128"/>
      <c r="G31" s="136"/>
      <c r="H31" s="136"/>
      <c r="I31" s="136"/>
      <c r="J31" s="128"/>
    </row>
    <row r="32" spans="2:10" s="139" customFormat="1" ht="21" customHeight="1" x14ac:dyDescent="0.45">
      <c r="B32" s="125"/>
      <c r="C32" s="137"/>
      <c r="D32" s="137"/>
      <c r="E32" s="137"/>
      <c r="F32" s="137"/>
      <c r="G32" s="138"/>
      <c r="H32" s="138"/>
      <c r="I32" s="138"/>
      <c r="J32" s="137"/>
    </row>
    <row r="33" spans="2:9" s="140" customFormat="1" ht="31.5" customHeight="1" x14ac:dyDescent="0.45">
      <c r="C33" s="139"/>
      <c r="G33" s="141"/>
      <c r="H33" s="141"/>
      <c r="I33" s="141"/>
    </row>
    <row r="34" spans="2:9" s="140" customFormat="1" ht="21" customHeight="1" x14ac:dyDescent="0.45">
      <c r="C34" s="139"/>
      <c r="G34" s="141"/>
      <c r="H34" s="141"/>
      <c r="I34" s="141"/>
    </row>
    <row r="35" spans="2:9" s="140" customFormat="1" ht="21" customHeight="1" x14ac:dyDescent="0.45">
      <c r="G35" s="141"/>
      <c r="H35" s="141"/>
      <c r="I35" s="141"/>
    </row>
    <row r="36" spans="2:9" s="140" customFormat="1" ht="21" customHeight="1" x14ac:dyDescent="0.45">
      <c r="G36" s="141"/>
      <c r="H36" s="141"/>
      <c r="I36" s="141"/>
    </row>
    <row r="37" spans="2:9" s="140" customFormat="1" ht="31.5" customHeight="1" x14ac:dyDescent="0.5">
      <c r="B37" s="142"/>
      <c r="C37" s="143"/>
      <c r="D37" s="143"/>
      <c r="E37" s="142"/>
      <c r="F37" s="144"/>
      <c r="G37" s="141"/>
      <c r="H37" s="141"/>
      <c r="I37" s="141"/>
    </row>
    <row r="38" spans="2:9" s="140" customFormat="1" ht="21" customHeight="1" x14ac:dyDescent="0.5">
      <c r="B38" s="142"/>
      <c r="C38" s="143"/>
      <c r="D38" s="143"/>
      <c r="E38" s="142"/>
      <c r="F38" s="144"/>
      <c r="G38" s="145"/>
      <c r="H38" s="145"/>
      <c r="I38" s="145"/>
    </row>
    <row r="39" spans="2:9" ht="21" customHeight="1" x14ac:dyDescent="0.45">
      <c r="G39" s="146"/>
      <c r="H39" s="146"/>
      <c r="I39" s="146"/>
    </row>
  </sheetData>
  <mergeCells count="18">
    <mergeCell ref="G34:I34"/>
    <mergeCell ref="G35:I35"/>
    <mergeCell ref="G36:I36"/>
    <mergeCell ref="G37:I37"/>
    <mergeCell ref="G38:I38"/>
    <mergeCell ref="G39:I39"/>
    <mergeCell ref="G25:I25"/>
    <mergeCell ref="G29:I29"/>
    <mergeCell ref="G30:I30"/>
    <mergeCell ref="G31:I31"/>
    <mergeCell ref="G32:I32"/>
    <mergeCell ref="G33:I33"/>
    <mergeCell ref="B2:J2"/>
    <mergeCell ref="G15:H15"/>
    <mergeCell ref="I15:J15"/>
    <mergeCell ref="I17:J17"/>
    <mergeCell ref="I18:J18"/>
    <mergeCell ref="I24:J24"/>
  </mergeCells>
  <pageMargins left="0.51181102362204722" right="0.15748031496062992" top="0.59055118110236227" bottom="0.19685039370078741" header="0.39370078740157483" footer="0.11811023622047245"/>
  <pageSetup paperSize="9" scale="76" fitToHeight="0" orientation="portrait" r:id="rId1"/>
  <headerFooter alignWithMargins="0">
    <oddHeader xml:space="preserve">&amp;R&amp;"TH SarabunPSK,ธรรมดา"แบบ ปร.6 (ปร.5ก+ปร.5ข)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24606-0E45-4193-8EB1-EB7145E8F682}">
  <sheetPr>
    <tabColor rgb="FF00B050"/>
    <pageSetUpPr fitToPage="1"/>
  </sheetPr>
  <dimension ref="B1:G56"/>
  <sheetViews>
    <sheetView showGridLines="0" tabSelected="1" view="pageBreakPreview" topLeftCell="A76" zoomScaleNormal="100" zoomScaleSheetLayoutView="100" workbookViewId="0">
      <selection activeCell="D16" sqref="D15:D16"/>
    </sheetView>
  </sheetViews>
  <sheetFormatPr defaultColWidth="9.1640625" defaultRowHeight="24" x14ac:dyDescent="0.45"/>
  <cols>
    <col min="1" max="1" width="2.5" style="147" customWidth="1"/>
    <col min="2" max="2" width="11.6640625" style="147" customWidth="1"/>
    <col min="3" max="3" width="14.1640625" style="147" customWidth="1"/>
    <col min="4" max="4" width="79.1640625" style="147" customWidth="1"/>
    <col min="5" max="5" width="16.83203125" style="147" customWidth="1"/>
    <col min="6" max="6" width="23.83203125" style="147" customWidth="1"/>
    <col min="7" max="7" width="13.5" style="147" customWidth="1"/>
    <col min="8" max="16384" width="9.1640625" style="147"/>
  </cols>
  <sheetData>
    <row r="1" spans="2:7" ht="19.5" customHeight="1" x14ac:dyDescent="0.45"/>
    <row r="2" spans="2:7" ht="36" customHeight="1" x14ac:dyDescent="0.45">
      <c r="B2" s="148" t="s">
        <v>42</v>
      </c>
      <c r="C2" s="148"/>
      <c r="D2" s="148"/>
      <c r="E2" s="148"/>
      <c r="F2" s="148"/>
      <c r="G2" s="148"/>
    </row>
    <row r="3" spans="2:7" ht="30" customHeight="1" x14ac:dyDescent="0.45">
      <c r="B3" s="149" t="s">
        <v>43</v>
      </c>
      <c r="C3" s="150"/>
      <c r="D3" s="151" t="s">
        <v>4</v>
      </c>
      <c r="E3" s="152" t="s">
        <v>9</v>
      </c>
      <c r="F3" s="153"/>
      <c r="G3" s="154"/>
    </row>
    <row r="4" spans="2:7" ht="29.25" customHeight="1" x14ac:dyDescent="0.45">
      <c r="B4" s="149" t="s">
        <v>44</v>
      </c>
      <c r="C4" s="155"/>
      <c r="D4" s="156" t="s">
        <v>6</v>
      </c>
      <c r="E4" s="157" t="s">
        <v>45</v>
      </c>
      <c r="F4" s="158"/>
      <c r="G4" s="159"/>
    </row>
    <row r="5" spans="2:7" ht="26.25" customHeight="1" x14ac:dyDescent="0.45">
      <c r="B5" s="160" t="s">
        <v>46</v>
      </c>
      <c r="C5" s="161" t="s">
        <v>27</v>
      </c>
      <c r="D5" s="162"/>
      <c r="E5" s="163"/>
      <c r="F5" s="163" t="s">
        <v>47</v>
      </c>
      <c r="G5" s="160" t="s">
        <v>29</v>
      </c>
    </row>
    <row r="6" spans="2:7" ht="27.75" customHeight="1" x14ac:dyDescent="0.45">
      <c r="B6" s="164" t="s">
        <v>2</v>
      </c>
      <c r="C6" s="165" t="s">
        <v>2</v>
      </c>
      <c r="D6" s="165" t="s">
        <v>2</v>
      </c>
      <c r="E6" s="163"/>
      <c r="F6" s="163"/>
      <c r="G6" s="164" t="s">
        <v>2</v>
      </c>
    </row>
    <row r="7" spans="2:7" ht="22.5" customHeight="1" x14ac:dyDescent="0.45">
      <c r="B7" s="166"/>
      <c r="C7" s="167" t="s">
        <v>48</v>
      </c>
      <c r="D7" s="168"/>
      <c r="E7" s="169"/>
      <c r="F7" s="170"/>
      <c r="G7" s="171" t="s">
        <v>2</v>
      </c>
    </row>
    <row r="8" spans="2:7" ht="22.5" customHeight="1" x14ac:dyDescent="0.45">
      <c r="B8" s="172">
        <v>1</v>
      </c>
      <c r="C8" s="173" t="s">
        <v>49</v>
      </c>
      <c r="D8" s="174"/>
      <c r="E8" s="175"/>
      <c r="F8" s="176"/>
      <c r="G8" s="177" t="s">
        <v>2</v>
      </c>
    </row>
    <row r="9" spans="2:7" ht="22.5" customHeight="1" x14ac:dyDescent="0.45">
      <c r="B9" s="178"/>
      <c r="C9" s="174" t="s">
        <v>50</v>
      </c>
      <c r="D9" s="174"/>
      <c r="E9" s="175"/>
      <c r="F9" s="176"/>
      <c r="G9" s="177"/>
    </row>
    <row r="10" spans="2:7" ht="22.5" customHeight="1" x14ac:dyDescent="0.45">
      <c r="B10" s="178"/>
      <c r="C10" s="179">
        <v>1.1000000000000001</v>
      </c>
      <c r="D10" s="174" t="s">
        <v>51</v>
      </c>
      <c r="E10" s="175"/>
      <c r="F10" s="180"/>
      <c r="G10" s="177"/>
    </row>
    <row r="11" spans="2:7" ht="22.5" customHeight="1" x14ac:dyDescent="0.45">
      <c r="B11" s="178" t="s">
        <v>2</v>
      </c>
      <c r="C11" s="179"/>
      <c r="D11" s="174" t="s">
        <v>52</v>
      </c>
      <c r="E11" s="175"/>
      <c r="F11" s="181"/>
      <c r="G11" s="177"/>
    </row>
    <row r="12" spans="2:7" ht="22.5" customHeight="1" x14ac:dyDescent="0.45">
      <c r="B12" s="178"/>
      <c r="C12" s="179"/>
      <c r="D12" s="182" t="s">
        <v>53</v>
      </c>
      <c r="E12" s="175"/>
      <c r="F12" s="181"/>
      <c r="G12" s="177"/>
    </row>
    <row r="13" spans="2:7" ht="22.5" customHeight="1" x14ac:dyDescent="0.45">
      <c r="B13" s="178" t="s">
        <v>2</v>
      </c>
      <c r="C13" s="174">
        <v>1.2</v>
      </c>
      <c r="D13" s="174" t="s">
        <v>54</v>
      </c>
      <c r="E13" s="175"/>
      <c r="F13" s="180"/>
      <c r="G13" s="177"/>
    </row>
    <row r="14" spans="2:7" ht="22.5" customHeight="1" x14ac:dyDescent="0.45">
      <c r="B14" s="178"/>
      <c r="C14" s="174"/>
      <c r="D14" s="183" t="s">
        <v>55</v>
      </c>
      <c r="E14" s="175"/>
      <c r="F14" s="181"/>
      <c r="G14" s="177"/>
    </row>
    <row r="15" spans="2:7" ht="22.5" customHeight="1" x14ac:dyDescent="0.45">
      <c r="B15" s="178"/>
      <c r="C15" s="184"/>
      <c r="D15" s="185" t="s">
        <v>56</v>
      </c>
      <c r="E15" s="175"/>
      <c r="F15" s="181"/>
      <c r="G15" s="177"/>
    </row>
    <row r="16" spans="2:7" ht="22.5" customHeight="1" x14ac:dyDescent="0.45">
      <c r="B16" s="178"/>
      <c r="C16" s="186"/>
      <c r="D16" s="187" t="s">
        <v>57</v>
      </c>
      <c r="E16" s="175"/>
      <c r="F16" s="181"/>
      <c r="G16" s="177"/>
    </row>
    <row r="17" spans="2:7" ht="22.5" customHeight="1" x14ac:dyDescent="0.45">
      <c r="B17" s="178"/>
      <c r="C17" s="186"/>
      <c r="D17" s="185" t="s">
        <v>58</v>
      </c>
      <c r="E17" s="175"/>
      <c r="F17" s="181"/>
      <c r="G17" s="177"/>
    </row>
    <row r="18" spans="2:7" ht="22.5" customHeight="1" x14ac:dyDescent="0.45">
      <c r="B18" s="178"/>
      <c r="C18" s="186"/>
      <c r="D18" s="185" t="s">
        <v>59</v>
      </c>
      <c r="E18" s="175"/>
      <c r="F18" s="181"/>
      <c r="G18" s="177"/>
    </row>
    <row r="19" spans="2:7" ht="22.5" customHeight="1" x14ac:dyDescent="0.45">
      <c r="B19" s="178"/>
      <c r="C19" s="186"/>
      <c r="D19" s="185" t="s">
        <v>60</v>
      </c>
      <c r="E19" s="175"/>
      <c r="F19" s="181"/>
      <c r="G19" s="177"/>
    </row>
    <row r="20" spans="2:7" ht="22.5" customHeight="1" x14ac:dyDescent="0.45">
      <c r="B20" s="178"/>
      <c r="C20" s="186"/>
      <c r="D20" s="187" t="s">
        <v>61</v>
      </c>
      <c r="E20" s="175"/>
      <c r="F20" s="181"/>
      <c r="G20" s="177"/>
    </row>
    <row r="21" spans="2:7" ht="22.5" customHeight="1" x14ac:dyDescent="0.45">
      <c r="B21" s="178"/>
      <c r="C21" s="179">
        <v>1.3</v>
      </c>
      <c r="D21" s="174" t="s">
        <v>62</v>
      </c>
      <c r="E21" s="175"/>
      <c r="F21" s="181"/>
      <c r="G21" s="177"/>
    </row>
    <row r="22" spans="2:7" ht="22.5" customHeight="1" x14ac:dyDescent="0.45">
      <c r="B22" s="178"/>
      <c r="C22" s="174">
        <v>1.4</v>
      </c>
      <c r="D22" s="174" t="s">
        <v>63</v>
      </c>
      <c r="E22" s="175"/>
      <c r="F22" s="180"/>
      <c r="G22" s="177"/>
    </row>
    <row r="23" spans="2:7" ht="22.5" customHeight="1" x14ac:dyDescent="0.45">
      <c r="B23" s="178" t="s">
        <v>2</v>
      </c>
      <c r="C23" s="174"/>
      <c r="D23" s="183" t="s">
        <v>64</v>
      </c>
      <c r="E23" s="175"/>
      <c r="F23" s="181"/>
      <c r="G23" s="177" t="s">
        <v>65</v>
      </c>
    </row>
    <row r="24" spans="2:7" ht="22.5" customHeight="1" x14ac:dyDescent="0.45">
      <c r="B24" s="178"/>
      <c r="C24" s="174"/>
      <c r="D24" s="188" t="s">
        <v>66</v>
      </c>
      <c r="E24" s="175"/>
      <c r="F24" s="181"/>
      <c r="G24" s="177"/>
    </row>
    <row r="25" spans="2:7" ht="22.5" customHeight="1" x14ac:dyDescent="0.45">
      <c r="B25" s="178"/>
      <c r="C25" s="174"/>
      <c r="D25" s="188" t="s">
        <v>67</v>
      </c>
      <c r="E25" s="175"/>
      <c r="F25" s="181"/>
      <c r="G25" s="177"/>
    </row>
    <row r="26" spans="2:7" ht="22.5" customHeight="1" x14ac:dyDescent="0.45">
      <c r="B26" s="178"/>
      <c r="C26" s="174"/>
      <c r="D26" s="189" t="s">
        <v>68</v>
      </c>
      <c r="E26" s="175"/>
      <c r="F26" s="181"/>
      <c r="G26" s="177"/>
    </row>
    <row r="27" spans="2:7" ht="22.5" customHeight="1" x14ac:dyDescent="0.45">
      <c r="B27" s="178"/>
      <c r="C27" s="174"/>
      <c r="D27" s="174"/>
      <c r="E27" s="175"/>
      <c r="F27" s="181"/>
      <c r="G27" s="177"/>
    </row>
    <row r="28" spans="2:7" ht="22.5" customHeight="1" x14ac:dyDescent="0.45">
      <c r="B28" s="178"/>
      <c r="C28" s="174">
        <v>1.5</v>
      </c>
      <c r="D28" s="174" t="s">
        <v>69</v>
      </c>
      <c r="E28" s="175"/>
      <c r="F28" s="181"/>
      <c r="G28" s="177"/>
    </row>
    <row r="29" spans="2:7" ht="22.5" customHeight="1" x14ac:dyDescent="0.45">
      <c r="B29" s="178"/>
      <c r="C29" s="174">
        <v>1.6</v>
      </c>
      <c r="D29" s="174" t="s">
        <v>70</v>
      </c>
      <c r="E29" s="175"/>
      <c r="F29" s="180"/>
      <c r="G29" s="177"/>
    </row>
    <row r="30" spans="2:7" ht="22.5" customHeight="1" x14ac:dyDescent="0.45">
      <c r="B30" s="190"/>
      <c r="C30" s="191"/>
      <c r="D30" s="191"/>
      <c r="E30" s="192"/>
      <c r="F30" s="193"/>
      <c r="G30" s="194"/>
    </row>
    <row r="31" spans="2:7" ht="22.5" customHeight="1" x14ac:dyDescent="0.45">
      <c r="B31" s="195" t="s">
        <v>2</v>
      </c>
      <c r="C31" s="196" t="s">
        <v>2</v>
      </c>
      <c r="D31" s="197" t="s">
        <v>71</v>
      </c>
      <c r="E31" s="198"/>
      <c r="F31" s="199"/>
      <c r="G31" s="200" t="s">
        <v>2</v>
      </c>
    </row>
    <row r="32" spans="2:7" ht="22.5" customHeight="1" x14ac:dyDescent="0.45">
      <c r="B32" s="172">
        <v>2</v>
      </c>
      <c r="C32" s="173" t="s">
        <v>72</v>
      </c>
      <c r="D32" s="174"/>
      <c r="E32" s="175"/>
      <c r="F32" s="180"/>
      <c r="G32" s="177" t="s">
        <v>65</v>
      </c>
    </row>
    <row r="33" spans="2:7" ht="22.5" customHeight="1" x14ac:dyDescent="0.45">
      <c r="B33" s="178"/>
      <c r="C33" s="174" t="s">
        <v>50</v>
      </c>
      <c r="D33" s="174"/>
      <c r="E33" s="175"/>
      <c r="F33" s="180"/>
      <c r="G33" s="177"/>
    </row>
    <row r="34" spans="2:7" ht="22.5" customHeight="1" x14ac:dyDescent="0.45">
      <c r="B34" s="201"/>
      <c r="C34" s="179">
        <v>2.1</v>
      </c>
      <c r="D34" s="174" t="s">
        <v>73</v>
      </c>
      <c r="E34" s="175"/>
      <c r="F34" s="181"/>
      <c r="G34" s="177" t="s">
        <v>2</v>
      </c>
    </row>
    <row r="35" spans="2:7" ht="22.5" customHeight="1" x14ac:dyDescent="0.45">
      <c r="B35" s="202"/>
      <c r="C35" s="203"/>
      <c r="D35" s="204"/>
      <c r="E35" s="205"/>
      <c r="F35" s="206"/>
      <c r="G35" s="207"/>
    </row>
    <row r="36" spans="2:7" ht="22.5" customHeight="1" x14ac:dyDescent="0.45">
      <c r="B36" s="195" t="s">
        <v>2</v>
      </c>
      <c r="C36" s="208" t="s">
        <v>2</v>
      </c>
      <c r="D36" s="197" t="s">
        <v>74</v>
      </c>
      <c r="E36" s="198"/>
      <c r="F36" s="199"/>
      <c r="G36" s="200" t="s">
        <v>2</v>
      </c>
    </row>
    <row r="37" spans="2:7" x14ac:dyDescent="0.45">
      <c r="B37" s="172">
        <v>3</v>
      </c>
      <c r="C37" s="173" t="s">
        <v>75</v>
      </c>
      <c r="D37" s="174"/>
      <c r="E37" s="175"/>
      <c r="F37" s="180"/>
      <c r="G37" s="177" t="s">
        <v>2</v>
      </c>
    </row>
    <row r="38" spans="2:7" x14ac:dyDescent="0.45">
      <c r="B38" s="178"/>
      <c r="C38" s="174" t="s">
        <v>50</v>
      </c>
      <c r="D38" s="174"/>
      <c r="E38" s="175"/>
      <c r="F38" s="180"/>
      <c r="G38" s="177"/>
    </row>
    <row r="39" spans="2:7" x14ac:dyDescent="0.45">
      <c r="B39" s="178"/>
      <c r="C39" s="179">
        <v>3.1</v>
      </c>
      <c r="D39" s="174" t="s">
        <v>76</v>
      </c>
      <c r="E39" s="175"/>
      <c r="F39" s="180"/>
      <c r="G39" s="177"/>
    </row>
    <row r="40" spans="2:7" x14ac:dyDescent="0.45">
      <c r="B40" s="201"/>
      <c r="C40" s="179">
        <v>3.2</v>
      </c>
      <c r="D40" s="174" t="s">
        <v>77</v>
      </c>
      <c r="E40" s="175"/>
      <c r="F40" s="180"/>
      <c r="G40" s="177" t="s">
        <v>2</v>
      </c>
    </row>
    <row r="41" spans="2:7" x14ac:dyDescent="0.45">
      <c r="B41" s="209"/>
      <c r="C41" s="203"/>
      <c r="D41" s="204"/>
      <c r="E41" s="205"/>
      <c r="F41" s="206"/>
      <c r="G41" s="207"/>
    </row>
    <row r="42" spans="2:7" x14ac:dyDescent="0.45">
      <c r="B42" s="195" t="s">
        <v>2</v>
      </c>
      <c r="C42" s="196" t="s">
        <v>2</v>
      </c>
      <c r="D42" s="197" t="s">
        <v>78</v>
      </c>
      <c r="E42" s="198"/>
      <c r="F42" s="199"/>
      <c r="G42" s="200" t="s">
        <v>2</v>
      </c>
    </row>
    <row r="43" spans="2:7" x14ac:dyDescent="0.45">
      <c r="B43" s="210"/>
      <c r="C43" s="211" t="s">
        <v>79</v>
      </c>
      <c r="D43" s="212"/>
      <c r="E43" s="213"/>
      <c r="F43" s="214"/>
      <c r="G43" s="215" t="s">
        <v>2</v>
      </c>
    </row>
    <row r="44" spans="2:7" x14ac:dyDescent="0.45">
      <c r="B44" s="216"/>
      <c r="C44" s="217" t="s">
        <v>80</v>
      </c>
      <c r="D44" s="218"/>
      <c r="E44" s="219"/>
      <c r="F44" s="220"/>
      <c r="G44" s="221"/>
    </row>
    <row r="45" spans="2:7" x14ac:dyDescent="0.45">
      <c r="B45" s="222"/>
      <c r="C45" s="223" t="s">
        <v>81</v>
      </c>
      <c r="D45" s="224"/>
      <c r="E45" s="225"/>
      <c r="F45" s="226"/>
      <c r="G45" s="227"/>
    </row>
    <row r="46" spans="2:7" x14ac:dyDescent="0.45">
      <c r="B46" s="178" t="s">
        <v>2</v>
      </c>
      <c r="C46" s="228">
        <v>2.1</v>
      </c>
      <c r="D46" s="228" t="s">
        <v>82</v>
      </c>
      <c r="E46" s="175"/>
      <c r="F46" s="181"/>
      <c r="G46" s="177" t="s">
        <v>2</v>
      </c>
    </row>
    <row r="47" spans="2:7" x14ac:dyDescent="0.45">
      <c r="B47" s="178"/>
      <c r="C47" s="229">
        <v>2.2000000000000002</v>
      </c>
      <c r="D47" s="228" t="s">
        <v>83</v>
      </c>
      <c r="E47" s="175"/>
      <c r="F47" s="181"/>
      <c r="G47" s="177"/>
    </row>
    <row r="48" spans="2:7" x14ac:dyDescent="0.45">
      <c r="B48" s="178"/>
      <c r="C48" s="229">
        <v>2.2999999999999998</v>
      </c>
      <c r="D48" s="228" t="s">
        <v>69</v>
      </c>
      <c r="E48" s="175"/>
      <c r="F48" s="181"/>
      <c r="G48" s="177"/>
    </row>
    <row r="49" spans="2:7" x14ac:dyDescent="0.45">
      <c r="B49" s="178"/>
      <c r="C49" s="174"/>
      <c r="D49" s="174"/>
      <c r="E49" s="175"/>
      <c r="F49" s="181"/>
      <c r="G49" s="177"/>
    </row>
    <row r="50" spans="2:7" x14ac:dyDescent="0.45">
      <c r="B50" s="178"/>
      <c r="C50" s="179"/>
      <c r="D50" s="230"/>
      <c r="E50" s="175"/>
      <c r="F50" s="180"/>
      <c r="G50" s="177"/>
    </row>
    <row r="51" spans="2:7" x14ac:dyDescent="0.45">
      <c r="B51" s="210"/>
      <c r="C51" s="211" t="s">
        <v>84</v>
      </c>
      <c r="D51" s="212"/>
      <c r="E51" s="231"/>
      <c r="F51" s="214"/>
      <c r="G51" s="215" t="s">
        <v>2</v>
      </c>
    </row>
    <row r="52" spans="2:7" x14ac:dyDescent="0.45">
      <c r="B52" s="216"/>
      <c r="C52" s="217" t="s">
        <v>85</v>
      </c>
      <c r="D52" s="218"/>
      <c r="E52" s="219"/>
      <c r="F52" s="220"/>
      <c r="G52" s="221"/>
    </row>
    <row r="53" spans="2:7" x14ac:dyDescent="0.45">
      <c r="B53" s="222"/>
      <c r="C53" s="232" t="s">
        <v>86</v>
      </c>
      <c r="D53" s="224"/>
      <c r="E53" s="225"/>
      <c r="F53" s="226"/>
      <c r="G53" s="227"/>
    </row>
    <row r="54" spans="2:7" x14ac:dyDescent="0.45">
      <c r="B54" s="178" t="s">
        <v>2</v>
      </c>
      <c r="C54" s="174">
        <v>3.1</v>
      </c>
      <c r="D54" s="174" t="s">
        <v>87</v>
      </c>
      <c r="E54" s="175"/>
      <c r="F54" s="181"/>
      <c r="G54" s="177" t="s">
        <v>2</v>
      </c>
    </row>
    <row r="55" spans="2:7" x14ac:dyDescent="0.45">
      <c r="B55" s="202"/>
      <c r="C55" s="204"/>
      <c r="D55" s="204"/>
      <c r="E55" s="205"/>
      <c r="F55" s="233"/>
      <c r="G55" s="207"/>
    </row>
    <row r="56" spans="2:7" x14ac:dyDescent="0.45">
      <c r="B56" s="210"/>
      <c r="C56" s="211" t="s">
        <v>88</v>
      </c>
      <c r="D56" s="212"/>
      <c r="E56" s="231"/>
      <c r="F56" s="214"/>
      <c r="G56" s="215" t="s">
        <v>2</v>
      </c>
    </row>
  </sheetData>
  <mergeCells count="12">
    <mergeCell ref="C44:D44"/>
    <mergeCell ref="C45:D45"/>
    <mergeCell ref="C51:D51"/>
    <mergeCell ref="C52:D52"/>
    <mergeCell ref="C53:D53"/>
    <mergeCell ref="C56:D56"/>
    <mergeCell ref="B2:G2"/>
    <mergeCell ref="F3:G3"/>
    <mergeCell ref="F4:G4"/>
    <mergeCell ref="C5:D5"/>
    <mergeCell ref="C7:D7"/>
    <mergeCell ref="C43:D43"/>
  </mergeCells>
  <pageMargins left="0.39370078740157483" right="0.15748031496062992" top="0.74803149606299213" bottom="0.15748031496062992" header="0.31496062992125984" footer="0.15748031496062992"/>
  <pageSetup paperSize="9" scale="73" fitToHeight="0" orientation="portrait" r:id="rId1"/>
  <headerFooter alignWithMargins="0">
    <oddHeader>&amp;R&amp;"TH SarabunPSK,Regular"แบบ ปร.4  แผ่นที่ &amp;P/9</oddHead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67FB0-3479-44E1-8611-52D02477EE72}">
  <sheetPr>
    <tabColor rgb="FFFFFF00"/>
    <pageSetUpPr fitToPage="1"/>
  </sheetPr>
  <dimension ref="A1:L524"/>
  <sheetViews>
    <sheetView showGridLines="0" view="pageBreakPreview" zoomScale="70" zoomScaleNormal="107" zoomScaleSheetLayoutView="70" workbookViewId="0">
      <selection activeCell="I14" sqref="I14"/>
    </sheetView>
  </sheetViews>
  <sheetFormatPr defaultColWidth="9.33203125" defaultRowHeight="24" x14ac:dyDescent="0.45"/>
  <cols>
    <col min="1" max="1" width="7.5" style="267" customWidth="1"/>
    <col min="2" max="2" width="8.83203125" style="734" customWidth="1"/>
    <col min="3" max="3" width="6.5" style="267" customWidth="1"/>
    <col min="4" max="4" width="8.83203125" style="267" customWidth="1"/>
    <col min="5" max="5" width="58.33203125" style="267" customWidth="1"/>
    <col min="6" max="6" width="8.1640625" style="267" customWidth="1"/>
    <col min="7" max="7" width="12.5" style="396" customWidth="1"/>
    <col min="8" max="8" width="16.6640625" style="396" customWidth="1"/>
    <col min="9" max="9" width="19" style="396" customWidth="1"/>
    <col min="10" max="10" width="16.1640625" style="396" customWidth="1"/>
    <col min="11" max="11" width="17.5" style="396" customWidth="1"/>
    <col min="12" max="12" width="19.33203125" style="396" customWidth="1"/>
    <col min="13" max="13" width="30.83203125" style="267" customWidth="1"/>
    <col min="14" max="16384" width="9.33203125" style="267"/>
  </cols>
  <sheetData>
    <row r="1" spans="1:12" s="236" customFormat="1" ht="25.5" customHeight="1" x14ac:dyDescent="0.45">
      <c r="A1" s="234"/>
      <c r="B1" s="235" t="s">
        <v>89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2" s="236" customFormat="1" ht="35.25" customHeight="1" x14ac:dyDescent="0.45">
      <c r="B2" s="237" t="s">
        <v>3</v>
      </c>
      <c r="C2" s="238"/>
      <c r="D2" s="239"/>
      <c r="E2" s="151" t="s">
        <v>4</v>
      </c>
      <c r="F2" s="240"/>
      <c r="G2" s="241"/>
      <c r="H2" s="241"/>
      <c r="I2" s="242" t="s">
        <v>90</v>
      </c>
      <c r="J2" s="243"/>
      <c r="K2" s="244"/>
      <c r="L2" s="245"/>
    </row>
    <row r="3" spans="1:12" s="236" customFormat="1" ht="38.25" customHeight="1" x14ac:dyDescent="0.45">
      <c r="B3" s="246" t="s">
        <v>91</v>
      </c>
      <c r="C3" s="238"/>
      <c r="D3" s="239"/>
      <c r="E3" s="151" t="s">
        <v>6</v>
      </c>
      <c r="F3" s="240"/>
      <c r="G3" s="241"/>
      <c r="H3" s="241"/>
      <c r="I3" s="242" t="s">
        <v>45</v>
      </c>
      <c r="J3" s="243"/>
      <c r="K3" s="247"/>
      <c r="L3" s="248"/>
    </row>
    <row r="4" spans="1:12" s="236" customFormat="1" ht="25.5" customHeight="1" x14ac:dyDescent="0.45">
      <c r="B4" s="249" t="s">
        <v>92</v>
      </c>
      <c r="C4" s="238"/>
      <c r="D4" s="239"/>
      <c r="E4" s="250" t="s">
        <v>93</v>
      </c>
      <c r="F4" s="251" t="s">
        <v>94</v>
      </c>
      <c r="G4" s="252"/>
      <c r="H4" s="253"/>
      <c r="I4" s="242" t="s">
        <v>95</v>
      </c>
      <c r="J4" s="243"/>
      <c r="K4" s="254">
        <v>0</v>
      </c>
      <c r="L4" s="255" t="s">
        <v>12</v>
      </c>
    </row>
    <row r="5" spans="1:12" s="236" customFormat="1" ht="29.25" customHeight="1" x14ac:dyDescent="0.45">
      <c r="B5" s="249" t="s">
        <v>96</v>
      </c>
      <c r="C5" s="238"/>
      <c r="D5" s="239"/>
      <c r="E5" s="250" t="s">
        <v>97</v>
      </c>
      <c r="F5" s="256"/>
      <c r="G5" s="257"/>
      <c r="H5" s="258"/>
      <c r="I5" s="242" t="s">
        <v>16</v>
      </c>
      <c r="J5" s="243"/>
      <c r="K5" s="254">
        <v>4</v>
      </c>
      <c r="L5" s="255" t="s">
        <v>17</v>
      </c>
    </row>
    <row r="6" spans="1:12" s="236" customFormat="1" ht="27" customHeight="1" x14ac:dyDescent="0.45">
      <c r="B6" s="249"/>
      <c r="C6" s="238"/>
      <c r="D6" s="239"/>
      <c r="E6" s="239"/>
      <c r="F6" s="259"/>
      <c r="G6" s="260"/>
      <c r="H6" s="261"/>
      <c r="I6" s="242" t="s">
        <v>98</v>
      </c>
      <c r="J6" s="243"/>
      <c r="K6" s="262"/>
      <c r="L6" s="255"/>
    </row>
    <row r="7" spans="1:12" s="236" customFormat="1" ht="25.5" customHeight="1" x14ac:dyDescent="0.45">
      <c r="B7" s="263" t="s">
        <v>99</v>
      </c>
      <c r="C7" s="238"/>
      <c r="D7" s="239"/>
      <c r="E7" s="264"/>
      <c r="F7" s="256"/>
      <c r="G7" s="265"/>
      <c r="H7" s="265"/>
      <c r="I7" s="242" t="s">
        <v>100</v>
      </c>
      <c r="J7" s="243"/>
      <c r="K7" s="262"/>
      <c r="L7" s="255"/>
    </row>
    <row r="8" spans="1:12" s="236" customFormat="1" ht="7.15" hidden="1" customHeight="1" x14ac:dyDescent="0.45">
      <c r="E8" s="266"/>
      <c r="F8" s="266"/>
      <c r="G8" s="266"/>
      <c r="H8" s="266"/>
    </row>
    <row r="9" spans="1:12" ht="22.5" customHeight="1" x14ac:dyDescent="0.45">
      <c r="B9" s="268" t="s">
        <v>46</v>
      </c>
      <c r="C9" s="269" t="s">
        <v>27</v>
      </c>
      <c r="D9" s="269"/>
      <c r="E9" s="270"/>
      <c r="F9" s="271" t="s">
        <v>101</v>
      </c>
      <c r="G9" s="271" t="s">
        <v>102</v>
      </c>
      <c r="H9" s="272" t="s">
        <v>103</v>
      </c>
      <c r="I9" s="273"/>
      <c r="J9" s="274" t="s">
        <v>104</v>
      </c>
      <c r="K9" s="274"/>
      <c r="L9" s="275" t="s">
        <v>105</v>
      </c>
    </row>
    <row r="10" spans="1:12" ht="22.5" customHeight="1" x14ac:dyDescent="0.45">
      <c r="B10" s="276"/>
      <c r="C10" s="277"/>
      <c r="D10" s="277"/>
      <c r="E10" s="278"/>
      <c r="F10" s="279"/>
      <c r="G10" s="280"/>
      <c r="H10" s="281" t="s">
        <v>106</v>
      </c>
      <c r="I10" s="282" t="s">
        <v>107</v>
      </c>
      <c r="J10" s="281" t="s">
        <v>106</v>
      </c>
      <c r="K10" s="282" t="s">
        <v>107</v>
      </c>
      <c r="L10" s="280"/>
    </row>
    <row r="11" spans="1:12" ht="22.5" customHeight="1" x14ac:dyDescent="0.45">
      <c r="B11" s="283"/>
      <c r="C11" s="284" t="s">
        <v>108</v>
      </c>
      <c r="D11" s="285"/>
      <c r="E11" s="286"/>
      <c r="F11" s="287"/>
      <c r="G11" s="288"/>
      <c r="H11" s="289"/>
      <c r="I11" s="289"/>
      <c r="J11" s="290"/>
      <c r="K11" s="289"/>
      <c r="L11" s="289"/>
    </row>
    <row r="12" spans="1:12" ht="22.5" customHeight="1" x14ac:dyDescent="0.45">
      <c r="B12" s="291"/>
      <c r="C12" s="292"/>
      <c r="D12" s="293" t="s">
        <v>109</v>
      </c>
      <c r="E12" s="294"/>
      <c r="F12" s="295"/>
      <c r="G12" s="296"/>
      <c r="H12" s="297"/>
      <c r="I12" s="297"/>
      <c r="J12" s="298"/>
      <c r="K12" s="297"/>
      <c r="L12" s="297"/>
    </row>
    <row r="13" spans="1:12" ht="22.5" customHeight="1" x14ac:dyDescent="0.45">
      <c r="B13" s="291"/>
      <c r="C13" s="299"/>
      <c r="D13" s="300" t="s">
        <v>110</v>
      </c>
      <c r="E13" s="301"/>
      <c r="F13" s="295"/>
      <c r="G13" s="296"/>
      <c r="H13" s="297"/>
      <c r="I13" s="297"/>
      <c r="J13" s="298"/>
      <c r="K13" s="297"/>
      <c r="L13" s="297"/>
    </row>
    <row r="14" spans="1:12" ht="22.5" customHeight="1" x14ac:dyDescent="0.45">
      <c r="B14" s="291"/>
      <c r="C14" s="300" t="s">
        <v>111</v>
      </c>
      <c r="D14" s="300"/>
      <c r="E14" s="294"/>
      <c r="F14" s="302"/>
      <c r="G14" s="303"/>
      <c r="H14" s="304"/>
      <c r="I14" s="304"/>
      <c r="J14" s="305"/>
      <c r="K14" s="297"/>
      <c r="L14" s="304"/>
    </row>
    <row r="15" spans="1:12" ht="22.5" customHeight="1" x14ac:dyDescent="0.55000000000000004">
      <c r="A15" s="306"/>
      <c r="B15" s="307"/>
      <c r="C15" s="308"/>
      <c r="D15" s="309"/>
      <c r="E15" s="310"/>
      <c r="F15" s="311"/>
      <c r="G15" s="312"/>
      <c r="H15" s="313"/>
      <c r="I15" s="314"/>
      <c r="J15" s="315"/>
      <c r="K15" s="314"/>
      <c r="L15" s="316"/>
    </row>
    <row r="16" spans="1:12" ht="22.5" customHeight="1" x14ac:dyDescent="0.45">
      <c r="A16" s="306"/>
      <c r="B16" s="317"/>
      <c r="C16" s="318"/>
      <c r="D16" s="319"/>
      <c r="E16" s="320" t="s">
        <v>112</v>
      </c>
      <c r="F16" s="317"/>
      <c r="G16" s="321"/>
      <c r="H16" s="322"/>
      <c r="I16" s="323"/>
      <c r="J16" s="324"/>
      <c r="K16" s="323"/>
      <c r="L16" s="323"/>
    </row>
    <row r="17" spans="1:12" ht="22.5" customHeight="1" x14ac:dyDescent="0.55000000000000004">
      <c r="A17" s="306"/>
      <c r="B17" s="307"/>
      <c r="C17" s="325" t="s">
        <v>113</v>
      </c>
      <c r="D17" s="309"/>
      <c r="E17" s="310"/>
      <c r="F17" s="326"/>
      <c r="G17" s="312"/>
      <c r="H17" s="327"/>
      <c r="I17" s="328"/>
      <c r="J17" s="315"/>
      <c r="K17" s="329"/>
      <c r="L17" s="316"/>
    </row>
    <row r="18" spans="1:12" ht="22.5" customHeight="1" x14ac:dyDescent="0.55000000000000004">
      <c r="A18" s="306"/>
      <c r="B18" s="307"/>
      <c r="C18" s="330"/>
      <c r="D18" s="309"/>
      <c r="E18" s="310"/>
      <c r="F18" s="326"/>
      <c r="G18" s="312"/>
      <c r="H18" s="327"/>
      <c r="I18" s="328"/>
      <c r="J18" s="315"/>
      <c r="K18" s="329"/>
      <c r="L18" s="316"/>
    </row>
    <row r="19" spans="1:12" ht="22.5" customHeight="1" x14ac:dyDescent="0.45">
      <c r="A19" s="306"/>
      <c r="B19" s="317"/>
      <c r="C19" s="331"/>
      <c r="D19" s="332"/>
      <c r="E19" s="320" t="s">
        <v>114</v>
      </c>
      <c r="F19" s="317"/>
      <c r="G19" s="321"/>
      <c r="H19" s="322"/>
      <c r="I19" s="323"/>
      <c r="J19" s="333"/>
      <c r="K19" s="323"/>
      <c r="L19" s="323"/>
    </row>
    <row r="20" spans="1:12" ht="22.5" customHeight="1" x14ac:dyDescent="0.55000000000000004">
      <c r="A20" s="306"/>
      <c r="B20" s="307"/>
      <c r="C20" s="334" t="s">
        <v>115</v>
      </c>
      <c r="D20" s="335"/>
      <c r="E20" s="310"/>
      <c r="F20" s="326"/>
      <c r="G20" s="312"/>
      <c r="H20" s="327"/>
      <c r="I20" s="328"/>
      <c r="J20" s="315"/>
      <c r="K20" s="329"/>
      <c r="L20" s="316"/>
    </row>
    <row r="21" spans="1:12" ht="22.5" customHeight="1" x14ac:dyDescent="0.55000000000000004">
      <c r="A21" s="306"/>
      <c r="B21" s="307"/>
      <c r="C21" s="334" t="s">
        <v>55</v>
      </c>
      <c r="D21" s="335"/>
      <c r="E21" s="310"/>
      <c r="F21" s="326"/>
      <c r="G21" s="312"/>
      <c r="H21" s="327"/>
      <c r="I21" s="328"/>
      <c r="J21" s="315"/>
      <c r="K21" s="329"/>
      <c r="L21" s="316"/>
    </row>
    <row r="22" spans="1:12" ht="22.5" customHeight="1" x14ac:dyDescent="0.55000000000000004">
      <c r="A22" s="306"/>
      <c r="B22" s="307">
        <v>1</v>
      </c>
      <c r="C22" s="336" t="s">
        <v>116</v>
      </c>
      <c r="D22" s="337"/>
      <c r="E22" s="310"/>
      <c r="F22" s="338" t="s">
        <v>117</v>
      </c>
      <c r="G22" s="339">
        <v>75</v>
      </c>
      <c r="H22" s="340"/>
      <c r="I22" s="341"/>
      <c r="J22" s="342"/>
      <c r="K22" s="341"/>
      <c r="L22" s="343"/>
    </row>
    <row r="23" spans="1:12" ht="22.5" customHeight="1" x14ac:dyDescent="0.55000000000000004">
      <c r="A23" s="306"/>
      <c r="B23" s="307">
        <v>2</v>
      </c>
      <c r="C23" s="336" t="s">
        <v>118</v>
      </c>
      <c r="D23" s="337"/>
      <c r="E23" s="310"/>
      <c r="F23" s="338" t="s">
        <v>12</v>
      </c>
      <c r="G23" s="339">
        <v>300</v>
      </c>
      <c r="H23" s="340"/>
      <c r="I23" s="341"/>
      <c r="J23" s="342"/>
      <c r="K23" s="341"/>
      <c r="L23" s="343"/>
    </row>
    <row r="24" spans="1:12" ht="22.5" customHeight="1" x14ac:dyDescent="0.55000000000000004">
      <c r="A24" s="306"/>
      <c r="B24" s="307">
        <v>3</v>
      </c>
      <c r="C24" s="336" t="s">
        <v>119</v>
      </c>
      <c r="D24" s="337"/>
      <c r="E24" s="310"/>
      <c r="F24" s="338" t="s">
        <v>12</v>
      </c>
      <c r="G24" s="339">
        <v>50</v>
      </c>
      <c r="H24" s="340"/>
      <c r="I24" s="341"/>
      <c r="J24" s="342"/>
      <c r="K24" s="341"/>
      <c r="L24" s="343"/>
    </row>
    <row r="25" spans="1:12" ht="22.5" customHeight="1" x14ac:dyDescent="0.55000000000000004">
      <c r="A25" s="306"/>
      <c r="B25" s="307">
        <v>4</v>
      </c>
      <c r="C25" s="336" t="s">
        <v>120</v>
      </c>
      <c r="D25" s="337"/>
      <c r="E25" s="310"/>
      <c r="F25" s="338" t="s">
        <v>117</v>
      </c>
      <c r="G25" s="339">
        <v>20</v>
      </c>
      <c r="H25" s="340"/>
      <c r="I25" s="341"/>
      <c r="J25" s="342"/>
      <c r="K25" s="341"/>
      <c r="L25" s="343"/>
    </row>
    <row r="26" spans="1:12" ht="22.5" customHeight="1" x14ac:dyDescent="0.55000000000000004">
      <c r="A26" s="306"/>
      <c r="B26" s="307"/>
      <c r="C26" s="330"/>
      <c r="D26" s="309"/>
      <c r="E26" s="310"/>
      <c r="F26" s="326"/>
      <c r="G26" s="312"/>
      <c r="H26" s="327"/>
      <c r="I26" s="328"/>
      <c r="J26" s="315"/>
      <c r="K26" s="329"/>
      <c r="L26" s="316"/>
    </row>
    <row r="27" spans="1:12" ht="22.5" customHeight="1" x14ac:dyDescent="0.45">
      <c r="A27" s="306"/>
      <c r="B27" s="344"/>
      <c r="C27" s="345"/>
      <c r="D27" s="346"/>
      <c r="E27" s="347" t="s">
        <v>121</v>
      </c>
      <c r="F27" s="344"/>
      <c r="G27" s="348"/>
      <c r="H27" s="349"/>
      <c r="I27" s="350"/>
      <c r="J27" s="351"/>
      <c r="K27" s="350"/>
      <c r="L27" s="350"/>
    </row>
    <row r="28" spans="1:12" ht="22.5" customHeight="1" x14ac:dyDescent="0.55000000000000004">
      <c r="A28" s="306"/>
      <c r="B28" s="307"/>
      <c r="C28" s="330"/>
      <c r="D28" s="309"/>
      <c r="E28" s="310"/>
      <c r="F28" s="326"/>
      <c r="G28" s="312"/>
      <c r="H28" s="327"/>
      <c r="I28" s="328"/>
      <c r="J28" s="315"/>
      <c r="K28" s="329"/>
      <c r="L28" s="316"/>
    </row>
    <row r="29" spans="1:12" ht="22.5" customHeight="1" x14ac:dyDescent="0.55000000000000004">
      <c r="A29" s="306"/>
      <c r="B29" s="307"/>
      <c r="C29" s="352" t="s">
        <v>122</v>
      </c>
      <c r="D29" s="337"/>
      <c r="E29" s="310"/>
      <c r="F29" s="326"/>
      <c r="G29" s="312"/>
      <c r="H29" s="327"/>
      <c r="I29" s="328"/>
      <c r="J29" s="315"/>
      <c r="K29" s="329"/>
      <c r="L29" s="316"/>
    </row>
    <row r="30" spans="1:12" ht="22.5" customHeight="1" x14ac:dyDescent="0.55000000000000004">
      <c r="A30" s="306"/>
      <c r="B30" s="307">
        <v>1</v>
      </c>
      <c r="C30" s="336" t="s">
        <v>123</v>
      </c>
      <c r="D30" s="337"/>
      <c r="E30" s="310"/>
      <c r="F30" s="353" t="s">
        <v>117</v>
      </c>
      <c r="G30" s="339">
        <v>24</v>
      </c>
      <c r="H30" s="354"/>
      <c r="I30" s="355"/>
      <c r="J30" s="342"/>
      <c r="K30" s="355"/>
      <c r="L30" s="355"/>
    </row>
    <row r="31" spans="1:12" ht="22.5" customHeight="1" x14ac:dyDescent="0.55000000000000004">
      <c r="A31" s="306"/>
      <c r="B31" s="307">
        <v>2</v>
      </c>
      <c r="C31" s="336" t="s">
        <v>124</v>
      </c>
      <c r="D31" s="337"/>
      <c r="E31" s="310"/>
      <c r="F31" s="353" t="s">
        <v>125</v>
      </c>
      <c r="G31" s="339">
        <f>17+48+17+17+20</f>
        <v>119</v>
      </c>
      <c r="H31" s="354"/>
      <c r="I31" s="355"/>
      <c r="J31" s="342"/>
      <c r="K31" s="355"/>
      <c r="L31" s="355"/>
    </row>
    <row r="32" spans="1:12" ht="22.5" customHeight="1" x14ac:dyDescent="0.55000000000000004">
      <c r="A32" s="306"/>
      <c r="B32" s="307">
        <v>3</v>
      </c>
      <c r="C32" s="336" t="s">
        <v>126</v>
      </c>
      <c r="D32" s="337"/>
      <c r="E32" s="310"/>
      <c r="F32" s="353" t="s">
        <v>127</v>
      </c>
      <c r="G32" s="339">
        <v>140</v>
      </c>
      <c r="H32" s="354"/>
      <c r="I32" s="355"/>
      <c r="J32" s="342"/>
      <c r="K32" s="355"/>
      <c r="L32" s="355"/>
    </row>
    <row r="33" spans="1:12" ht="22.5" customHeight="1" x14ac:dyDescent="0.55000000000000004">
      <c r="A33" s="306"/>
      <c r="B33" s="307">
        <v>4</v>
      </c>
      <c r="C33" s="336" t="s">
        <v>128</v>
      </c>
      <c r="D33" s="337"/>
      <c r="E33" s="310"/>
      <c r="F33" s="353" t="s">
        <v>127</v>
      </c>
      <c r="G33" s="339">
        <v>160</v>
      </c>
      <c r="H33" s="354"/>
      <c r="I33" s="355"/>
      <c r="J33" s="342"/>
      <c r="K33" s="355"/>
      <c r="L33" s="355"/>
    </row>
    <row r="34" spans="1:12" ht="22.5" customHeight="1" x14ac:dyDescent="0.55000000000000004">
      <c r="A34" s="306"/>
      <c r="B34" s="307"/>
      <c r="C34" s="330"/>
      <c r="D34" s="309"/>
      <c r="E34" s="310"/>
      <c r="F34" s="326"/>
      <c r="G34" s="312"/>
      <c r="H34" s="327"/>
      <c r="I34" s="328"/>
      <c r="J34" s="315"/>
      <c r="K34" s="329"/>
      <c r="L34" s="316"/>
    </row>
    <row r="35" spans="1:12" s="358" customFormat="1" ht="22.5" customHeight="1" x14ac:dyDescent="0.45">
      <c r="A35" s="356"/>
      <c r="B35" s="344"/>
      <c r="C35" s="345"/>
      <c r="D35" s="346"/>
      <c r="E35" s="347" t="s">
        <v>129</v>
      </c>
      <c r="F35" s="344"/>
      <c r="G35" s="348"/>
      <c r="H35" s="357"/>
      <c r="I35" s="350"/>
      <c r="J35" s="351"/>
      <c r="K35" s="350"/>
      <c r="L35" s="350"/>
    </row>
    <row r="36" spans="1:12" ht="22.5" customHeight="1" x14ac:dyDescent="0.55000000000000004">
      <c r="A36" s="306"/>
      <c r="B36" s="359"/>
      <c r="C36" s="330"/>
      <c r="D36" s="309"/>
      <c r="E36" s="310"/>
      <c r="F36" s="326"/>
      <c r="G36" s="312"/>
      <c r="H36" s="327"/>
      <c r="I36" s="328"/>
      <c r="J36" s="315"/>
      <c r="K36" s="329"/>
      <c r="L36" s="316"/>
    </row>
    <row r="37" spans="1:12" ht="22.5" customHeight="1" x14ac:dyDescent="0.55000000000000004">
      <c r="A37" s="306"/>
      <c r="B37" s="359"/>
      <c r="C37" s="360" t="s">
        <v>130</v>
      </c>
      <c r="D37" s="309"/>
      <c r="E37" s="310"/>
      <c r="F37" s="326"/>
      <c r="G37" s="312"/>
      <c r="H37" s="327"/>
      <c r="I37" s="328"/>
      <c r="J37" s="315"/>
      <c r="K37" s="329"/>
      <c r="L37" s="316"/>
    </row>
    <row r="38" spans="1:12" ht="22.5" customHeight="1" x14ac:dyDescent="0.55000000000000004">
      <c r="A38" s="306"/>
      <c r="B38" s="307">
        <v>1</v>
      </c>
      <c r="C38" s="330" t="s">
        <v>131</v>
      </c>
      <c r="D38" s="309"/>
      <c r="E38" s="310"/>
      <c r="F38" s="361" t="s">
        <v>12</v>
      </c>
      <c r="G38" s="339">
        <f>12+18+3+3+51</f>
        <v>87</v>
      </c>
      <c r="H38" s="354"/>
      <c r="I38" s="355"/>
      <c r="J38" s="342"/>
      <c r="K38" s="355"/>
      <c r="L38" s="355"/>
    </row>
    <row r="39" spans="1:12" ht="22.5" customHeight="1" x14ac:dyDescent="0.55000000000000004">
      <c r="A39" s="306"/>
      <c r="B39" s="307">
        <v>2</v>
      </c>
      <c r="C39" s="362" t="s">
        <v>132</v>
      </c>
      <c r="D39" s="309"/>
      <c r="E39" s="310"/>
      <c r="F39" s="361" t="s">
        <v>12</v>
      </c>
      <c r="G39" s="339">
        <v>98</v>
      </c>
      <c r="H39" s="354"/>
      <c r="I39" s="355"/>
      <c r="J39" s="342"/>
      <c r="K39" s="355"/>
      <c r="L39" s="355"/>
    </row>
    <row r="40" spans="1:12" ht="22.5" customHeight="1" x14ac:dyDescent="0.55000000000000004">
      <c r="A40" s="306"/>
      <c r="B40" s="307">
        <v>3</v>
      </c>
      <c r="C40" s="362" t="s">
        <v>133</v>
      </c>
      <c r="D40" s="309"/>
      <c r="E40" s="310"/>
      <c r="F40" s="361" t="s">
        <v>12</v>
      </c>
      <c r="G40" s="339">
        <v>16</v>
      </c>
      <c r="H40" s="354"/>
      <c r="I40" s="355"/>
      <c r="J40" s="342"/>
      <c r="K40" s="355"/>
      <c r="L40" s="355"/>
    </row>
    <row r="41" spans="1:12" ht="22.5" customHeight="1" x14ac:dyDescent="0.55000000000000004">
      <c r="A41" s="306"/>
      <c r="B41" s="307">
        <v>4</v>
      </c>
      <c r="C41" s="362" t="s">
        <v>134</v>
      </c>
      <c r="D41" s="309"/>
      <c r="E41" s="310"/>
      <c r="F41" s="361" t="s">
        <v>12</v>
      </c>
      <c r="G41" s="339">
        <f>G40*2</f>
        <v>32</v>
      </c>
      <c r="H41" s="354"/>
      <c r="I41" s="355"/>
      <c r="J41" s="342"/>
      <c r="K41" s="355"/>
      <c r="L41" s="355"/>
    </row>
    <row r="42" spans="1:12" ht="22.5" customHeight="1" x14ac:dyDescent="0.55000000000000004">
      <c r="A42" s="306"/>
      <c r="B42" s="307">
        <v>5</v>
      </c>
      <c r="C42" s="330" t="s">
        <v>135</v>
      </c>
      <c r="D42" s="309"/>
      <c r="E42" s="310"/>
      <c r="F42" s="361" t="s">
        <v>125</v>
      </c>
      <c r="G42" s="339">
        <v>10</v>
      </c>
      <c r="H42" s="354"/>
      <c r="I42" s="355"/>
      <c r="J42" s="342"/>
      <c r="K42" s="355"/>
      <c r="L42" s="355"/>
    </row>
    <row r="43" spans="1:12" ht="22.5" customHeight="1" x14ac:dyDescent="0.55000000000000004">
      <c r="A43" s="306"/>
      <c r="B43" s="307">
        <v>6</v>
      </c>
      <c r="C43" s="362" t="s">
        <v>136</v>
      </c>
      <c r="D43" s="309"/>
      <c r="E43" s="310"/>
      <c r="F43" s="361" t="s">
        <v>12</v>
      </c>
      <c r="G43" s="339">
        <v>30</v>
      </c>
      <c r="H43" s="354"/>
      <c r="I43" s="355"/>
      <c r="J43" s="342"/>
      <c r="K43" s="355"/>
      <c r="L43" s="355"/>
    </row>
    <row r="44" spans="1:12" ht="22.5" customHeight="1" x14ac:dyDescent="0.55000000000000004">
      <c r="A44" s="306"/>
      <c r="B44" s="307"/>
      <c r="C44" s="363"/>
      <c r="D44" s="309"/>
      <c r="E44" s="310"/>
      <c r="F44" s="326"/>
      <c r="G44" s="312"/>
      <c r="H44" s="327"/>
      <c r="I44" s="328"/>
      <c r="J44" s="315"/>
      <c r="K44" s="329"/>
      <c r="L44" s="316"/>
    </row>
    <row r="45" spans="1:12" ht="22.5" customHeight="1" x14ac:dyDescent="0.45">
      <c r="B45" s="364"/>
      <c r="C45" s="365"/>
      <c r="D45" s="366"/>
      <c r="E45" s="367" t="s">
        <v>137</v>
      </c>
      <c r="F45" s="364"/>
      <c r="G45" s="368"/>
      <c r="H45" s="369"/>
      <c r="I45" s="370"/>
      <c r="J45" s="371"/>
      <c r="K45" s="370"/>
      <c r="L45" s="370"/>
    </row>
    <row r="46" spans="1:12" ht="22.5" customHeight="1" x14ac:dyDescent="0.55000000000000004">
      <c r="A46" s="306"/>
      <c r="B46" s="307"/>
      <c r="C46" s="372"/>
      <c r="D46" s="309"/>
      <c r="E46" s="310"/>
      <c r="F46" s="326"/>
      <c r="G46" s="312"/>
      <c r="H46" s="327"/>
      <c r="I46" s="328"/>
      <c r="J46" s="315"/>
      <c r="K46" s="329"/>
      <c r="L46" s="316"/>
    </row>
    <row r="47" spans="1:12" ht="22.5" customHeight="1" x14ac:dyDescent="0.55000000000000004">
      <c r="A47" s="306"/>
      <c r="B47" s="373"/>
      <c r="C47" s="374" t="s">
        <v>138</v>
      </c>
      <c r="D47" s="375"/>
      <c r="E47" s="376"/>
      <c r="F47" s="373"/>
      <c r="G47" s="377"/>
      <c r="H47" s="378"/>
      <c r="I47" s="379"/>
      <c r="J47" s="380"/>
      <c r="K47" s="379"/>
      <c r="L47" s="381"/>
    </row>
    <row r="48" spans="1:12" ht="22.5" customHeight="1" x14ac:dyDescent="0.55000000000000004">
      <c r="A48" s="306"/>
      <c r="B48" s="307">
        <v>1</v>
      </c>
      <c r="C48" s="372" t="s">
        <v>139</v>
      </c>
      <c r="D48" s="309"/>
      <c r="E48" s="310"/>
      <c r="F48" s="382" t="s">
        <v>12</v>
      </c>
      <c r="G48" s="383">
        <f>745+246</f>
        <v>991</v>
      </c>
      <c r="H48" s="384"/>
      <c r="I48" s="385"/>
      <c r="J48" s="386"/>
      <c r="K48" s="385"/>
      <c r="L48" s="385"/>
    </row>
    <row r="49" spans="1:12" ht="22.5" customHeight="1" x14ac:dyDescent="0.55000000000000004">
      <c r="A49" s="306"/>
      <c r="B49" s="387">
        <v>2</v>
      </c>
      <c r="C49" s="372" t="s">
        <v>140</v>
      </c>
      <c r="D49" s="309"/>
      <c r="E49" s="310"/>
      <c r="F49" s="361" t="s">
        <v>12</v>
      </c>
      <c r="G49" s="339">
        <v>10</v>
      </c>
      <c r="H49" s="354"/>
      <c r="I49" s="355"/>
      <c r="J49" s="342"/>
      <c r="K49" s="355"/>
      <c r="L49" s="355"/>
    </row>
    <row r="50" spans="1:12" ht="22.5" customHeight="1" x14ac:dyDescent="0.55000000000000004">
      <c r="A50" s="306"/>
      <c r="B50" s="387"/>
      <c r="C50" s="372"/>
      <c r="D50" s="309"/>
      <c r="E50" s="310"/>
      <c r="F50" s="387"/>
      <c r="G50" s="388"/>
      <c r="H50" s="389"/>
      <c r="I50" s="390"/>
      <c r="J50" s="391"/>
      <c r="K50" s="390"/>
      <c r="L50" s="392"/>
    </row>
    <row r="51" spans="1:12" ht="22.5" customHeight="1" x14ac:dyDescent="0.45">
      <c r="B51" s="364"/>
      <c r="C51" s="393"/>
      <c r="D51" s="394"/>
      <c r="E51" s="367" t="s">
        <v>141</v>
      </c>
      <c r="F51" s="364"/>
      <c r="G51" s="368"/>
      <c r="H51" s="369"/>
      <c r="I51" s="370"/>
      <c r="J51" s="371"/>
      <c r="K51" s="370"/>
      <c r="L51" s="370"/>
    </row>
    <row r="52" spans="1:12" ht="22.5" customHeight="1" x14ac:dyDescent="0.45">
      <c r="B52" s="395" t="s">
        <v>43</v>
      </c>
      <c r="E52" s="267" t="str">
        <f>E2</f>
        <v>ปรับปรุงศูนย์บริการโรคผิวหนังรูปแบบพิเศษ สาขาบางรัก สถาบันโรคผิวหนัง</v>
      </c>
      <c r="H52" s="397"/>
      <c r="I52" s="398"/>
      <c r="J52" s="399"/>
      <c r="K52" s="397"/>
      <c r="L52" s="400"/>
    </row>
    <row r="53" spans="1:12" ht="22.5" customHeight="1" x14ac:dyDescent="0.45">
      <c r="B53" s="395" t="s">
        <v>142</v>
      </c>
      <c r="E53" s="267" t="str">
        <f>E3</f>
        <v xml:space="preserve">ชั้น 8 อาคารศูนย์ความเป็นเลิศ โรคติดต่อทางเพศสัมพันธ์บางรัก </v>
      </c>
      <c r="H53" s="397"/>
      <c r="I53" s="398"/>
      <c r="J53" s="401"/>
      <c r="K53" s="397"/>
      <c r="L53" s="402"/>
    </row>
    <row r="54" spans="1:12" ht="22.5" customHeight="1" x14ac:dyDescent="0.45">
      <c r="B54" s="268" t="s">
        <v>46</v>
      </c>
      <c r="C54" s="269" t="s">
        <v>27</v>
      </c>
      <c r="D54" s="269"/>
      <c r="E54" s="270"/>
      <c r="F54" s="271" t="s">
        <v>101</v>
      </c>
      <c r="G54" s="271" t="s">
        <v>102</v>
      </c>
      <c r="H54" s="272"/>
      <c r="I54" s="273"/>
      <c r="J54" s="274"/>
      <c r="K54" s="274"/>
      <c r="L54" s="275"/>
    </row>
    <row r="55" spans="1:12" ht="22.5" customHeight="1" x14ac:dyDescent="0.45">
      <c r="B55" s="276"/>
      <c r="C55" s="277"/>
      <c r="D55" s="277"/>
      <c r="E55" s="278"/>
      <c r="F55" s="279"/>
      <c r="G55" s="280"/>
      <c r="H55" s="281"/>
      <c r="I55" s="282"/>
      <c r="J55" s="281"/>
      <c r="K55" s="282"/>
      <c r="L55" s="280"/>
    </row>
    <row r="56" spans="1:12" ht="22.5" customHeight="1" x14ac:dyDescent="0.55000000000000004">
      <c r="B56" s="387"/>
      <c r="E56" s="403"/>
      <c r="F56" s="404"/>
      <c r="G56" s="405"/>
      <c r="H56" s="406"/>
      <c r="I56" s="407"/>
      <c r="J56" s="408"/>
      <c r="K56" s="407"/>
      <c r="L56" s="409"/>
    </row>
    <row r="57" spans="1:12" ht="22.5" customHeight="1" x14ac:dyDescent="0.55000000000000004">
      <c r="A57" s="306"/>
      <c r="B57" s="387"/>
      <c r="C57" s="410" t="s">
        <v>143</v>
      </c>
      <c r="D57" s="411"/>
      <c r="E57" s="310"/>
      <c r="F57" s="404"/>
      <c r="G57" s="405"/>
      <c r="H57" s="406"/>
      <c r="I57" s="407"/>
      <c r="J57" s="408"/>
      <c r="K57" s="407"/>
      <c r="L57" s="409"/>
    </row>
    <row r="58" spans="1:12" ht="22.5" customHeight="1" x14ac:dyDescent="0.55000000000000004">
      <c r="A58" s="306"/>
      <c r="B58" s="387" t="s">
        <v>144</v>
      </c>
      <c r="C58" s="412" t="s">
        <v>145</v>
      </c>
      <c r="D58" s="413"/>
      <c r="E58" s="310"/>
      <c r="F58" s="361" t="s">
        <v>117</v>
      </c>
      <c r="G58" s="339">
        <v>18</v>
      </c>
      <c r="H58" s="354"/>
      <c r="I58" s="355"/>
      <c r="J58" s="342"/>
      <c r="K58" s="355"/>
      <c r="L58" s="355"/>
    </row>
    <row r="59" spans="1:12" ht="22.5" customHeight="1" x14ac:dyDescent="0.55000000000000004">
      <c r="A59" s="306"/>
      <c r="B59" s="387" t="s">
        <v>146</v>
      </c>
      <c r="C59" s="412" t="s">
        <v>147</v>
      </c>
      <c r="D59" s="413"/>
      <c r="E59" s="310"/>
      <c r="F59" s="361" t="s">
        <v>117</v>
      </c>
      <c r="G59" s="339">
        <v>32</v>
      </c>
      <c r="H59" s="354"/>
      <c r="I59" s="355"/>
      <c r="J59" s="342"/>
      <c r="K59" s="355"/>
      <c r="L59" s="355"/>
    </row>
    <row r="60" spans="1:12" ht="22.5" customHeight="1" x14ac:dyDescent="0.55000000000000004">
      <c r="A60" s="306"/>
      <c r="B60" s="387"/>
      <c r="C60" s="336" t="s">
        <v>148</v>
      </c>
      <c r="D60" s="414"/>
      <c r="E60" s="310"/>
      <c r="F60" s="361" t="s">
        <v>117</v>
      </c>
      <c r="G60" s="339">
        <v>16</v>
      </c>
      <c r="H60" s="354"/>
      <c r="I60" s="355"/>
      <c r="J60" s="342"/>
      <c r="K60" s="355"/>
      <c r="L60" s="355"/>
    </row>
    <row r="61" spans="1:12" ht="22.5" customHeight="1" x14ac:dyDescent="0.55000000000000004">
      <c r="A61" s="306"/>
      <c r="B61" s="387" t="s">
        <v>149</v>
      </c>
      <c r="C61" s="412" t="s">
        <v>150</v>
      </c>
      <c r="D61" s="413"/>
      <c r="E61" s="310"/>
      <c r="F61" s="361" t="s">
        <v>117</v>
      </c>
      <c r="G61" s="339">
        <v>8</v>
      </c>
      <c r="H61" s="354"/>
      <c r="I61" s="355"/>
      <c r="J61" s="342"/>
      <c r="K61" s="355"/>
      <c r="L61" s="355"/>
    </row>
    <row r="62" spans="1:12" ht="22.5" customHeight="1" x14ac:dyDescent="0.55000000000000004">
      <c r="A62" s="306"/>
      <c r="B62" s="387" t="s">
        <v>151</v>
      </c>
      <c r="C62" s="412" t="s">
        <v>152</v>
      </c>
      <c r="D62" s="413"/>
      <c r="E62" s="310"/>
      <c r="F62" s="361" t="s">
        <v>117</v>
      </c>
      <c r="G62" s="339">
        <v>2</v>
      </c>
      <c r="H62" s="354"/>
      <c r="I62" s="355"/>
      <c r="J62" s="342"/>
      <c r="K62" s="355"/>
      <c r="L62" s="355"/>
    </row>
    <row r="63" spans="1:12" ht="22.5" customHeight="1" x14ac:dyDescent="0.55000000000000004">
      <c r="A63" s="306"/>
      <c r="B63" s="387" t="s">
        <v>153</v>
      </c>
      <c r="C63" s="412" t="s">
        <v>154</v>
      </c>
      <c r="D63" s="413"/>
      <c r="E63" s="310"/>
      <c r="F63" s="361" t="s">
        <v>117</v>
      </c>
      <c r="G63" s="339">
        <v>1</v>
      </c>
      <c r="H63" s="354"/>
      <c r="I63" s="355"/>
      <c r="J63" s="342"/>
      <c r="K63" s="355"/>
      <c r="L63" s="355"/>
    </row>
    <row r="64" spans="1:12" ht="22.5" customHeight="1" x14ac:dyDescent="0.55000000000000004">
      <c r="A64" s="306"/>
      <c r="B64" s="387" t="s">
        <v>155</v>
      </c>
      <c r="C64" s="336" t="s">
        <v>156</v>
      </c>
      <c r="D64" s="414"/>
      <c r="E64" s="310"/>
      <c r="F64" s="361" t="s">
        <v>117</v>
      </c>
      <c r="G64" s="339">
        <v>1</v>
      </c>
      <c r="H64" s="354"/>
      <c r="I64" s="355"/>
      <c r="J64" s="342"/>
      <c r="K64" s="355"/>
      <c r="L64" s="355"/>
    </row>
    <row r="65" spans="1:12" ht="22.5" customHeight="1" x14ac:dyDescent="0.55000000000000004">
      <c r="A65" s="306"/>
      <c r="B65" s="387"/>
      <c r="C65" s="336" t="s">
        <v>157</v>
      </c>
      <c r="D65" s="414"/>
      <c r="E65" s="310"/>
      <c r="F65" s="361"/>
      <c r="G65" s="339"/>
      <c r="H65" s="354"/>
      <c r="I65" s="355"/>
      <c r="J65" s="342"/>
      <c r="K65" s="355"/>
      <c r="L65" s="355"/>
    </row>
    <row r="66" spans="1:12" ht="22.5" customHeight="1" x14ac:dyDescent="0.55000000000000004">
      <c r="A66" s="306"/>
      <c r="B66" s="387" t="s">
        <v>158</v>
      </c>
      <c r="C66" s="336" t="s">
        <v>159</v>
      </c>
      <c r="D66" s="414"/>
      <c r="E66" s="310"/>
      <c r="F66" s="361" t="s">
        <v>117</v>
      </c>
      <c r="G66" s="339">
        <v>2</v>
      </c>
      <c r="H66" s="354"/>
      <c r="I66" s="355"/>
      <c r="J66" s="342"/>
      <c r="K66" s="355"/>
      <c r="L66" s="355"/>
    </row>
    <row r="67" spans="1:12" ht="22.5" customHeight="1" x14ac:dyDescent="0.55000000000000004">
      <c r="A67" s="306"/>
      <c r="B67" s="307"/>
      <c r="C67" s="372"/>
      <c r="D67" s="309"/>
      <c r="E67" s="310"/>
      <c r="F67" s="404"/>
      <c r="G67" s="405"/>
      <c r="H67" s="406"/>
      <c r="I67" s="407"/>
      <c r="J67" s="408"/>
      <c r="K67" s="407"/>
      <c r="L67" s="409"/>
    </row>
    <row r="68" spans="1:12" ht="22.5" customHeight="1" x14ac:dyDescent="0.45">
      <c r="B68" s="364"/>
      <c r="C68" s="393"/>
      <c r="D68" s="394"/>
      <c r="E68" s="367" t="s">
        <v>160</v>
      </c>
      <c r="F68" s="364"/>
      <c r="G68" s="368"/>
      <c r="H68" s="415"/>
      <c r="I68" s="370"/>
      <c r="J68" s="371"/>
      <c r="K68" s="370"/>
      <c r="L68" s="370"/>
    </row>
    <row r="69" spans="1:12" ht="22.5" customHeight="1" x14ac:dyDescent="0.45">
      <c r="B69" s="295"/>
      <c r="C69" s="416"/>
      <c r="D69" s="417"/>
      <c r="E69" s="418"/>
      <c r="F69" s="295"/>
      <c r="G69" s="419"/>
      <c r="H69" s="420"/>
      <c r="I69" s="420"/>
      <c r="J69" s="421"/>
      <c r="K69" s="420"/>
      <c r="L69" s="420"/>
    </row>
    <row r="70" spans="1:12" ht="22.5" customHeight="1" x14ac:dyDescent="0.55000000000000004">
      <c r="A70" s="306"/>
      <c r="B70" s="307"/>
      <c r="C70" s="352" t="s">
        <v>161</v>
      </c>
      <c r="D70" s="337"/>
      <c r="E70" s="310"/>
      <c r="F70" s="404"/>
      <c r="G70" s="405"/>
      <c r="H70" s="406"/>
      <c r="I70" s="407"/>
      <c r="J70" s="408"/>
      <c r="K70" s="407"/>
      <c r="L70" s="409"/>
    </row>
    <row r="71" spans="1:12" ht="22.5" customHeight="1" x14ac:dyDescent="0.55000000000000004">
      <c r="A71" s="306"/>
      <c r="B71" s="307">
        <v>1</v>
      </c>
      <c r="C71" s="336" t="s">
        <v>162</v>
      </c>
      <c r="D71" s="422"/>
      <c r="E71" s="423"/>
      <c r="F71" s="361" t="s">
        <v>117</v>
      </c>
      <c r="G71" s="339">
        <v>1</v>
      </c>
      <c r="H71" s="354"/>
      <c r="I71" s="355"/>
      <c r="J71" s="342"/>
      <c r="K71" s="355"/>
      <c r="L71" s="355"/>
    </row>
    <row r="72" spans="1:12" ht="22.5" customHeight="1" x14ac:dyDescent="0.55000000000000004">
      <c r="A72" s="306"/>
      <c r="B72" s="307">
        <v>2</v>
      </c>
      <c r="C72" s="336" t="s">
        <v>163</v>
      </c>
      <c r="D72" s="424"/>
      <c r="E72" s="423"/>
      <c r="F72" s="361" t="s">
        <v>117</v>
      </c>
      <c r="G72" s="339">
        <v>1</v>
      </c>
      <c r="H72" s="354"/>
      <c r="I72" s="355"/>
      <c r="J72" s="342"/>
      <c r="K72" s="355"/>
      <c r="L72" s="355"/>
    </row>
    <row r="73" spans="1:12" ht="22.5" customHeight="1" x14ac:dyDescent="0.55000000000000004">
      <c r="A73" s="306"/>
      <c r="B73" s="307">
        <v>3</v>
      </c>
      <c r="C73" s="336" t="s">
        <v>164</v>
      </c>
      <c r="D73" s="422"/>
      <c r="E73" s="423"/>
      <c r="F73" s="361" t="s">
        <v>117</v>
      </c>
      <c r="G73" s="339">
        <v>1</v>
      </c>
      <c r="H73" s="354"/>
      <c r="I73" s="355"/>
      <c r="J73" s="342"/>
      <c r="K73" s="355"/>
      <c r="L73" s="355"/>
    </row>
    <row r="74" spans="1:12" ht="22.5" customHeight="1" x14ac:dyDescent="0.55000000000000004">
      <c r="A74" s="306"/>
      <c r="B74" s="307">
        <v>4</v>
      </c>
      <c r="C74" s="425" t="s">
        <v>165</v>
      </c>
      <c r="D74" s="422"/>
      <c r="E74" s="423"/>
      <c r="F74" s="361" t="s">
        <v>117</v>
      </c>
      <c r="G74" s="339">
        <v>10</v>
      </c>
      <c r="H74" s="354"/>
      <c r="I74" s="355"/>
      <c r="J74" s="342"/>
      <c r="K74" s="355"/>
      <c r="L74" s="355"/>
    </row>
    <row r="75" spans="1:12" ht="22.5" customHeight="1" x14ac:dyDescent="0.55000000000000004">
      <c r="A75" s="306"/>
      <c r="B75" s="302">
        <v>5</v>
      </c>
      <c r="C75" s="426" t="s">
        <v>166</v>
      </c>
      <c r="D75" s="427"/>
      <c r="E75" s="428"/>
      <c r="F75" s="361" t="s">
        <v>117</v>
      </c>
      <c r="G75" s="339">
        <v>10</v>
      </c>
      <c r="H75" s="354"/>
      <c r="I75" s="355"/>
      <c r="J75" s="342"/>
      <c r="K75" s="355"/>
      <c r="L75" s="355"/>
    </row>
    <row r="76" spans="1:12" ht="22.5" customHeight="1" x14ac:dyDescent="0.5">
      <c r="A76" s="306"/>
      <c r="B76" s="302">
        <v>6</v>
      </c>
      <c r="C76" s="425" t="s">
        <v>167</v>
      </c>
      <c r="D76" s="427"/>
      <c r="E76" s="428"/>
      <c r="F76" s="361" t="s">
        <v>117</v>
      </c>
      <c r="G76" s="339">
        <v>10</v>
      </c>
      <c r="H76" s="354"/>
      <c r="I76" s="355"/>
      <c r="J76" s="342"/>
      <c r="K76" s="355"/>
      <c r="L76" s="355"/>
    </row>
    <row r="77" spans="1:12" ht="22.5" customHeight="1" x14ac:dyDescent="0.5">
      <c r="A77" s="306"/>
      <c r="B77" s="295"/>
      <c r="C77" s="429"/>
      <c r="D77" s="430"/>
      <c r="E77" s="423"/>
      <c r="F77" s="431"/>
      <c r="G77" s="432"/>
      <c r="H77" s="433"/>
      <c r="I77" s="434"/>
      <c r="J77" s="435"/>
      <c r="K77" s="434"/>
      <c r="L77" s="436"/>
    </row>
    <row r="78" spans="1:12" ht="22.5" customHeight="1" x14ac:dyDescent="0.45">
      <c r="B78" s="344"/>
      <c r="C78" s="345"/>
      <c r="D78" s="346"/>
      <c r="E78" s="437" t="s">
        <v>168</v>
      </c>
      <c r="F78" s="344"/>
      <c r="G78" s="348"/>
      <c r="H78" s="357"/>
      <c r="I78" s="350"/>
      <c r="J78" s="351"/>
      <c r="K78" s="350"/>
      <c r="L78" s="350"/>
    </row>
    <row r="79" spans="1:12" ht="22.5" customHeight="1" x14ac:dyDescent="0.45">
      <c r="A79" s="306"/>
      <c r="B79" s="438"/>
      <c r="C79" s="439"/>
      <c r="D79" s="440"/>
      <c r="E79" s="441"/>
      <c r="F79" s="295"/>
      <c r="G79" s="442"/>
      <c r="H79" s="443"/>
      <c r="I79" s="443"/>
      <c r="J79" s="298"/>
      <c r="K79" s="443"/>
      <c r="L79" s="444"/>
    </row>
    <row r="80" spans="1:12" ht="22.5" customHeight="1" x14ac:dyDescent="0.45">
      <c r="B80" s="295"/>
      <c r="C80" s="352" t="s">
        <v>169</v>
      </c>
      <c r="D80" s="445"/>
      <c r="E80" s="411"/>
      <c r="F80" s="295"/>
      <c r="G80" s="446"/>
      <c r="H80" s="447"/>
      <c r="I80" s="443"/>
      <c r="J80" s="298"/>
      <c r="K80" s="443"/>
      <c r="L80" s="443"/>
    </row>
    <row r="81" spans="2:12" ht="22.5" customHeight="1" x14ac:dyDescent="0.45">
      <c r="B81" s="295"/>
      <c r="C81" s="412" t="s">
        <v>170</v>
      </c>
      <c r="D81" s="413"/>
      <c r="E81" s="418"/>
      <c r="F81" s="353" t="s">
        <v>12</v>
      </c>
      <c r="G81" s="339">
        <v>750</v>
      </c>
      <c r="H81" s="354"/>
      <c r="I81" s="355"/>
      <c r="J81" s="342"/>
      <c r="K81" s="355"/>
      <c r="L81" s="355"/>
    </row>
    <row r="82" spans="2:12" ht="22.5" customHeight="1" x14ac:dyDescent="0.45">
      <c r="B82" s="295"/>
      <c r="C82" s="412" t="s">
        <v>171</v>
      </c>
      <c r="D82" s="413"/>
      <c r="E82" s="448"/>
      <c r="F82" s="361" t="s">
        <v>12</v>
      </c>
      <c r="G82" s="339">
        <v>200</v>
      </c>
      <c r="H82" s="354"/>
      <c r="I82" s="355"/>
      <c r="J82" s="342"/>
      <c r="K82" s="355"/>
      <c r="L82" s="355"/>
    </row>
    <row r="83" spans="2:12" ht="22.5" customHeight="1" x14ac:dyDescent="0.45">
      <c r="B83" s="295"/>
      <c r="C83" s="449"/>
      <c r="D83" s="417"/>
      <c r="E83" s="418"/>
      <c r="F83" s="295"/>
      <c r="G83" s="296"/>
      <c r="H83" s="420"/>
      <c r="I83" s="420"/>
      <c r="J83" s="421"/>
      <c r="K83" s="420"/>
      <c r="L83" s="420"/>
    </row>
    <row r="84" spans="2:12" ht="22.5" customHeight="1" x14ac:dyDescent="0.45">
      <c r="B84" s="344"/>
      <c r="C84" s="345"/>
      <c r="D84" s="346"/>
      <c r="E84" s="437" t="s">
        <v>172</v>
      </c>
      <c r="F84" s="344"/>
      <c r="G84" s="348"/>
      <c r="H84" s="357"/>
      <c r="I84" s="350"/>
      <c r="J84" s="351"/>
      <c r="K84" s="350"/>
      <c r="L84" s="350"/>
    </row>
    <row r="85" spans="2:12" ht="22.5" customHeight="1" x14ac:dyDescent="0.45">
      <c r="B85" s="295"/>
      <c r="C85" s="352"/>
      <c r="D85" s="300" t="s">
        <v>173</v>
      </c>
      <c r="E85" s="414"/>
      <c r="F85" s="295"/>
      <c r="G85" s="446"/>
      <c r="H85" s="443"/>
      <c r="I85" s="443"/>
      <c r="J85" s="298"/>
      <c r="K85" s="443"/>
      <c r="L85" s="443"/>
    </row>
    <row r="86" spans="2:12" ht="22.5" customHeight="1" x14ac:dyDescent="0.45">
      <c r="B86" s="450">
        <v>1</v>
      </c>
      <c r="C86" s="336" t="s">
        <v>174</v>
      </c>
      <c r="D86" s="411"/>
      <c r="E86" s="451"/>
      <c r="F86" s="452"/>
      <c r="G86" s="298"/>
      <c r="H86" s="453"/>
      <c r="I86" s="298"/>
      <c r="J86" s="454"/>
      <c r="K86" s="454"/>
      <c r="L86" s="453"/>
    </row>
    <row r="87" spans="2:12" ht="22.5" customHeight="1" x14ac:dyDescent="0.55000000000000004">
      <c r="B87" s="450"/>
      <c r="C87" s="336" t="s">
        <v>175</v>
      </c>
      <c r="D87" s="411"/>
      <c r="E87" s="451"/>
      <c r="F87" s="455"/>
      <c r="G87" s="456"/>
      <c r="H87" s="457"/>
      <c r="I87" s="458"/>
      <c r="J87" s="459"/>
      <c r="K87" s="458"/>
      <c r="L87" s="459"/>
    </row>
    <row r="88" spans="2:12" ht="22.5" customHeight="1" x14ac:dyDescent="0.45">
      <c r="B88" s="450"/>
      <c r="C88" s="336" t="s">
        <v>176</v>
      </c>
      <c r="D88" s="445"/>
      <c r="E88" s="451"/>
      <c r="F88" s="361" t="s">
        <v>177</v>
      </c>
      <c r="G88" s="339">
        <v>10</v>
      </c>
      <c r="H88" s="354"/>
      <c r="I88" s="355"/>
      <c r="J88" s="342"/>
      <c r="K88" s="355"/>
      <c r="L88" s="355"/>
    </row>
    <row r="89" spans="2:12" ht="22.5" customHeight="1" x14ac:dyDescent="0.55000000000000004">
      <c r="B89" s="450"/>
      <c r="C89" s="460" t="s">
        <v>178</v>
      </c>
      <c r="D89" s="411"/>
      <c r="E89" s="451"/>
      <c r="F89" s="338" t="s">
        <v>179</v>
      </c>
      <c r="G89" s="461">
        <v>1</v>
      </c>
      <c r="H89" s="462"/>
      <c r="I89" s="463"/>
      <c r="J89" s="464"/>
      <c r="K89" s="463"/>
      <c r="L89" s="463"/>
    </row>
    <row r="90" spans="2:12" ht="22.5" customHeight="1" x14ac:dyDescent="0.55000000000000004">
      <c r="B90" s="450"/>
      <c r="C90" s="460" t="s">
        <v>180</v>
      </c>
      <c r="D90" s="445"/>
      <c r="E90" s="451"/>
      <c r="F90" s="338" t="s">
        <v>179</v>
      </c>
      <c r="G90" s="461">
        <v>1</v>
      </c>
      <c r="H90" s="462"/>
      <c r="I90" s="463"/>
      <c r="J90" s="464"/>
      <c r="K90" s="463"/>
      <c r="L90" s="463"/>
    </row>
    <row r="91" spans="2:12" ht="22.5" customHeight="1" x14ac:dyDescent="0.55000000000000004">
      <c r="B91" s="450"/>
      <c r="C91" s="460" t="s">
        <v>181</v>
      </c>
      <c r="D91" s="411"/>
      <c r="E91" s="451"/>
      <c r="F91" s="338" t="s">
        <v>179</v>
      </c>
      <c r="G91" s="461">
        <v>1</v>
      </c>
      <c r="H91" s="462"/>
      <c r="I91" s="463"/>
      <c r="J91" s="464"/>
      <c r="K91" s="463"/>
      <c r="L91" s="463"/>
    </row>
    <row r="92" spans="2:12" ht="22.5" customHeight="1" x14ac:dyDescent="0.55000000000000004">
      <c r="B92" s="450"/>
      <c r="C92" s="460" t="s">
        <v>182</v>
      </c>
      <c r="D92" s="411"/>
      <c r="E92" s="451"/>
      <c r="F92" s="338"/>
      <c r="G92" s="461"/>
      <c r="H92" s="462"/>
      <c r="I92" s="463"/>
      <c r="J92" s="464"/>
      <c r="K92" s="463"/>
      <c r="L92" s="463"/>
    </row>
    <row r="93" spans="2:12" ht="22.5" customHeight="1" x14ac:dyDescent="0.45">
      <c r="B93" s="450"/>
      <c r="C93" s="336" t="s">
        <v>183</v>
      </c>
      <c r="D93" s="411"/>
      <c r="E93" s="451"/>
      <c r="F93" s="361" t="s">
        <v>117</v>
      </c>
      <c r="G93" s="339">
        <v>3</v>
      </c>
      <c r="H93" s="354"/>
      <c r="I93" s="355"/>
      <c r="J93" s="342"/>
      <c r="K93" s="355"/>
      <c r="L93" s="355"/>
    </row>
    <row r="94" spans="2:12" ht="22.5" customHeight="1" x14ac:dyDescent="0.55000000000000004">
      <c r="B94" s="450">
        <v>2</v>
      </c>
      <c r="C94" s="308" t="s">
        <v>184</v>
      </c>
      <c r="D94" s="465"/>
      <c r="E94" s="451"/>
      <c r="F94" s="466"/>
      <c r="G94" s="467"/>
      <c r="H94" s="468"/>
      <c r="I94" s="469"/>
      <c r="J94" s="470"/>
      <c r="K94" s="469"/>
      <c r="L94" s="469"/>
    </row>
    <row r="95" spans="2:12" ht="22.5" customHeight="1" x14ac:dyDescent="0.45">
      <c r="B95" s="450"/>
      <c r="C95" s="336" t="s">
        <v>175</v>
      </c>
      <c r="D95" s="411"/>
      <c r="E95" s="451"/>
      <c r="F95" s="338"/>
      <c r="G95" s="339"/>
      <c r="H95" s="354"/>
      <c r="I95" s="339"/>
      <c r="J95" s="342"/>
      <c r="K95" s="339"/>
      <c r="L95" s="339"/>
    </row>
    <row r="96" spans="2:12" ht="22.5" customHeight="1" x14ac:dyDescent="0.45">
      <c r="B96" s="450"/>
      <c r="C96" s="336" t="s">
        <v>176</v>
      </c>
      <c r="D96" s="445"/>
      <c r="E96" s="451"/>
      <c r="F96" s="361" t="s">
        <v>125</v>
      </c>
      <c r="G96" s="339">
        <v>15</v>
      </c>
      <c r="H96" s="354"/>
      <c r="I96" s="355"/>
      <c r="J96" s="342"/>
      <c r="K96" s="355"/>
      <c r="L96" s="355"/>
    </row>
    <row r="97" spans="2:12" ht="22.5" customHeight="1" x14ac:dyDescent="0.55000000000000004">
      <c r="B97" s="450"/>
      <c r="C97" s="460" t="s">
        <v>178</v>
      </c>
      <c r="D97" s="411"/>
      <c r="E97" s="451"/>
      <c r="F97" s="338" t="s">
        <v>179</v>
      </c>
      <c r="G97" s="461">
        <v>1</v>
      </c>
      <c r="H97" s="462"/>
      <c r="I97" s="463"/>
      <c r="J97" s="464"/>
      <c r="K97" s="463"/>
      <c r="L97" s="463"/>
    </row>
    <row r="98" spans="2:12" ht="22.5" customHeight="1" x14ac:dyDescent="0.55000000000000004">
      <c r="B98" s="450"/>
      <c r="C98" s="460" t="s">
        <v>180</v>
      </c>
      <c r="D98" s="445"/>
      <c r="E98" s="451"/>
      <c r="F98" s="338" t="s">
        <v>179</v>
      </c>
      <c r="G98" s="461">
        <v>1</v>
      </c>
      <c r="H98" s="462"/>
      <c r="I98" s="463"/>
      <c r="J98" s="464"/>
      <c r="K98" s="463"/>
      <c r="L98" s="463"/>
    </row>
    <row r="99" spans="2:12" ht="22.5" customHeight="1" x14ac:dyDescent="0.55000000000000004">
      <c r="B99" s="450"/>
      <c r="C99" s="460" t="s">
        <v>181</v>
      </c>
      <c r="D99" s="411"/>
      <c r="E99" s="451"/>
      <c r="F99" s="338" t="s">
        <v>179</v>
      </c>
      <c r="G99" s="461">
        <v>1</v>
      </c>
      <c r="H99" s="462"/>
      <c r="I99" s="463"/>
      <c r="J99" s="464"/>
      <c r="K99" s="463"/>
      <c r="L99" s="463"/>
    </row>
    <row r="100" spans="2:12" ht="22.5" customHeight="1" x14ac:dyDescent="0.55000000000000004">
      <c r="B100" s="450"/>
      <c r="C100" s="471" t="s">
        <v>185</v>
      </c>
      <c r="D100" s="411"/>
      <c r="E100" s="451"/>
      <c r="F100" s="338"/>
      <c r="G100" s="461"/>
      <c r="H100" s="462"/>
      <c r="I100" s="463"/>
      <c r="J100" s="464"/>
      <c r="K100" s="463"/>
      <c r="L100" s="463"/>
    </row>
    <row r="101" spans="2:12" ht="22.5" customHeight="1" x14ac:dyDescent="0.45">
      <c r="B101" s="450"/>
      <c r="C101" s="472" t="s">
        <v>186</v>
      </c>
      <c r="D101" s="473"/>
      <c r="E101" s="451"/>
      <c r="F101" s="474" t="s">
        <v>125</v>
      </c>
      <c r="G101" s="475">
        <v>20</v>
      </c>
      <c r="H101" s="476"/>
      <c r="I101" s="477"/>
      <c r="J101" s="478"/>
      <c r="K101" s="477"/>
      <c r="L101" s="479"/>
    </row>
    <row r="102" spans="2:12" ht="22.5" customHeight="1" x14ac:dyDescent="0.55000000000000004">
      <c r="B102" s="450"/>
      <c r="C102" s="480" t="s">
        <v>178</v>
      </c>
      <c r="D102" s="411"/>
      <c r="E102" s="451"/>
      <c r="F102" s="481" t="s">
        <v>179</v>
      </c>
      <c r="G102" s="461">
        <v>1</v>
      </c>
      <c r="H102" s="462"/>
      <c r="I102" s="463"/>
      <c r="J102" s="464"/>
      <c r="K102" s="463"/>
      <c r="L102" s="463"/>
    </row>
    <row r="103" spans="2:12" ht="22.5" customHeight="1" x14ac:dyDescent="0.55000000000000004">
      <c r="B103" s="450"/>
      <c r="C103" s="480" t="s">
        <v>187</v>
      </c>
      <c r="D103" s="445"/>
      <c r="E103" s="482"/>
      <c r="F103" s="481" t="s">
        <v>179</v>
      </c>
      <c r="G103" s="461">
        <v>1</v>
      </c>
      <c r="H103" s="462"/>
      <c r="I103" s="463"/>
      <c r="J103" s="464"/>
      <c r="K103" s="463"/>
      <c r="L103" s="463"/>
    </row>
    <row r="104" spans="2:12" ht="22.5" customHeight="1" x14ac:dyDescent="0.55000000000000004">
      <c r="B104" s="450"/>
      <c r="C104" s="460" t="s">
        <v>181</v>
      </c>
      <c r="D104" s="411"/>
      <c r="E104" s="451"/>
      <c r="F104" s="481" t="s">
        <v>179</v>
      </c>
      <c r="G104" s="461">
        <v>1</v>
      </c>
      <c r="H104" s="462"/>
      <c r="I104" s="463"/>
      <c r="J104" s="464"/>
      <c r="K104" s="463"/>
      <c r="L104" s="463"/>
    </row>
    <row r="105" spans="2:12" ht="22.5" customHeight="1" x14ac:dyDescent="0.55000000000000004">
      <c r="B105" s="450">
        <v>3</v>
      </c>
      <c r="C105" s="412" t="s">
        <v>188</v>
      </c>
      <c r="D105" s="413"/>
      <c r="E105" s="451"/>
      <c r="F105" s="466"/>
      <c r="G105" s="467"/>
      <c r="H105" s="468"/>
      <c r="I105" s="469"/>
      <c r="J105" s="470"/>
      <c r="K105" s="469"/>
      <c r="L105" s="469"/>
    </row>
    <row r="106" spans="2:12" ht="22.5" customHeight="1" x14ac:dyDescent="0.45">
      <c r="B106" s="450"/>
      <c r="C106" s="336" t="s">
        <v>175</v>
      </c>
      <c r="D106" s="411"/>
      <c r="E106" s="451"/>
      <c r="F106" s="338"/>
      <c r="G106" s="339"/>
      <c r="H106" s="354"/>
      <c r="I106" s="339"/>
      <c r="J106" s="342"/>
      <c r="K106" s="339"/>
      <c r="L106" s="339"/>
    </row>
    <row r="107" spans="2:12" ht="22.5" customHeight="1" x14ac:dyDescent="0.45">
      <c r="B107" s="450"/>
      <c r="C107" s="336" t="s">
        <v>176</v>
      </c>
      <c r="D107" s="445"/>
      <c r="E107" s="451"/>
      <c r="F107" s="361" t="s">
        <v>125</v>
      </c>
      <c r="G107" s="339">
        <v>15</v>
      </c>
      <c r="H107" s="354"/>
      <c r="I107" s="355"/>
      <c r="J107" s="342"/>
      <c r="K107" s="355"/>
      <c r="L107" s="355"/>
    </row>
    <row r="108" spans="2:12" ht="22.5" customHeight="1" x14ac:dyDescent="0.55000000000000004">
      <c r="B108" s="450"/>
      <c r="C108" s="460" t="s">
        <v>178</v>
      </c>
      <c r="D108" s="411"/>
      <c r="E108" s="451"/>
      <c r="F108" s="338" t="s">
        <v>179</v>
      </c>
      <c r="G108" s="461">
        <v>1</v>
      </c>
      <c r="H108" s="462"/>
      <c r="I108" s="463"/>
      <c r="J108" s="464"/>
      <c r="K108" s="463"/>
      <c r="L108" s="463"/>
    </row>
    <row r="109" spans="2:12" ht="22.5" customHeight="1" x14ac:dyDescent="0.55000000000000004">
      <c r="B109" s="450"/>
      <c r="C109" s="460" t="s">
        <v>180</v>
      </c>
      <c r="D109" s="445"/>
      <c r="E109" s="451"/>
      <c r="F109" s="338" t="s">
        <v>179</v>
      </c>
      <c r="G109" s="461">
        <v>1</v>
      </c>
      <c r="H109" s="462"/>
      <c r="I109" s="463"/>
      <c r="J109" s="464"/>
      <c r="K109" s="463"/>
      <c r="L109" s="463"/>
    </row>
    <row r="110" spans="2:12" ht="22.5" customHeight="1" x14ac:dyDescent="0.55000000000000004">
      <c r="B110" s="450"/>
      <c r="C110" s="460" t="s">
        <v>181</v>
      </c>
      <c r="D110" s="411"/>
      <c r="E110" s="451"/>
      <c r="F110" s="338" t="s">
        <v>179</v>
      </c>
      <c r="G110" s="461">
        <v>1</v>
      </c>
      <c r="H110" s="462"/>
      <c r="I110" s="463"/>
      <c r="J110" s="464"/>
      <c r="K110" s="463"/>
      <c r="L110" s="463"/>
    </row>
    <row r="111" spans="2:12" ht="22.5" customHeight="1" x14ac:dyDescent="0.55000000000000004">
      <c r="B111" s="450"/>
      <c r="C111" s="471" t="s">
        <v>185</v>
      </c>
      <c r="D111" s="411"/>
      <c r="E111" s="451"/>
      <c r="F111" s="338"/>
      <c r="G111" s="461"/>
      <c r="H111" s="462"/>
      <c r="I111" s="463"/>
      <c r="J111" s="464"/>
      <c r="K111" s="463"/>
      <c r="L111" s="463"/>
    </row>
    <row r="112" spans="2:12" ht="22.5" customHeight="1" x14ac:dyDescent="0.45">
      <c r="B112" s="450"/>
      <c r="C112" s="472" t="s">
        <v>186</v>
      </c>
      <c r="D112" s="473"/>
      <c r="E112" s="451"/>
      <c r="F112" s="474" t="s">
        <v>125</v>
      </c>
      <c r="G112" s="475">
        <v>20</v>
      </c>
      <c r="H112" s="476"/>
      <c r="I112" s="477"/>
      <c r="J112" s="478"/>
      <c r="K112" s="477"/>
      <c r="L112" s="479"/>
    </row>
    <row r="113" spans="2:12" ht="22.5" customHeight="1" x14ac:dyDescent="0.55000000000000004">
      <c r="B113" s="450"/>
      <c r="C113" s="480" t="s">
        <v>178</v>
      </c>
      <c r="D113" s="411"/>
      <c r="E113" s="451"/>
      <c r="F113" s="481" t="s">
        <v>179</v>
      </c>
      <c r="G113" s="461">
        <v>1</v>
      </c>
      <c r="H113" s="462"/>
      <c r="I113" s="463"/>
      <c r="J113" s="464"/>
      <c r="K113" s="463"/>
      <c r="L113" s="463"/>
    </row>
    <row r="114" spans="2:12" ht="22.5" customHeight="1" x14ac:dyDescent="0.55000000000000004">
      <c r="B114" s="450"/>
      <c r="C114" s="480" t="s">
        <v>187</v>
      </c>
      <c r="D114" s="445"/>
      <c r="E114" s="483"/>
      <c r="F114" s="481" t="s">
        <v>179</v>
      </c>
      <c r="G114" s="461">
        <v>1</v>
      </c>
      <c r="H114" s="462"/>
      <c r="I114" s="463"/>
      <c r="J114" s="464"/>
      <c r="K114" s="463"/>
      <c r="L114" s="463"/>
    </row>
    <row r="115" spans="2:12" ht="22.5" customHeight="1" x14ac:dyDescent="0.55000000000000004">
      <c r="B115" s="450"/>
      <c r="C115" s="460" t="s">
        <v>181</v>
      </c>
      <c r="D115" s="411"/>
      <c r="E115" s="451"/>
      <c r="F115" s="481" t="s">
        <v>179</v>
      </c>
      <c r="G115" s="461">
        <v>1</v>
      </c>
      <c r="H115" s="462"/>
      <c r="I115" s="463"/>
      <c r="J115" s="464"/>
      <c r="K115" s="463"/>
      <c r="L115" s="463"/>
    </row>
    <row r="116" spans="2:12" ht="22.5" customHeight="1" x14ac:dyDescent="0.55000000000000004">
      <c r="B116" s="450"/>
      <c r="C116" s="484"/>
      <c r="D116" s="485"/>
      <c r="E116" s="451"/>
      <c r="F116" s="455"/>
      <c r="G116" s="456"/>
      <c r="H116" s="457"/>
      <c r="I116" s="458"/>
      <c r="J116" s="459"/>
      <c r="K116" s="458"/>
      <c r="L116" s="459"/>
    </row>
    <row r="117" spans="2:12" ht="22.5" customHeight="1" x14ac:dyDescent="0.45">
      <c r="B117" s="344"/>
      <c r="C117" s="345"/>
      <c r="D117" s="346"/>
      <c r="E117" s="437" t="s">
        <v>189</v>
      </c>
      <c r="F117" s="344"/>
      <c r="G117" s="348"/>
      <c r="H117" s="357"/>
      <c r="I117" s="350"/>
      <c r="J117" s="351"/>
      <c r="K117" s="350"/>
      <c r="L117" s="350"/>
    </row>
    <row r="118" spans="2:12" ht="22.5" customHeight="1" x14ac:dyDescent="0.55000000000000004">
      <c r="B118" s="295"/>
      <c r="C118" s="352" t="s">
        <v>190</v>
      </c>
      <c r="D118" s="300"/>
      <c r="E118" s="414"/>
      <c r="F118" s="486"/>
      <c r="G118" s="338"/>
      <c r="H118" s="487"/>
      <c r="I118" s="488"/>
      <c r="J118" s="487"/>
      <c r="K118" s="488"/>
      <c r="L118" s="489"/>
    </row>
    <row r="119" spans="2:12" ht="22.5" customHeight="1" x14ac:dyDescent="0.55000000000000004">
      <c r="B119" s="295"/>
      <c r="C119" s="300" t="s">
        <v>191</v>
      </c>
      <c r="D119" s="300"/>
      <c r="E119" s="182"/>
      <c r="F119" s="486"/>
      <c r="G119" s="338"/>
      <c r="H119" s="487"/>
      <c r="I119" s="488"/>
      <c r="J119" s="487"/>
      <c r="K119" s="488"/>
      <c r="L119" s="489"/>
    </row>
    <row r="120" spans="2:12" ht="22.5" customHeight="1" x14ac:dyDescent="0.45">
      <c r="B120" s="295">
        <v>1</v>
      </c>
      <c r="C120" s="490" t="s">
        <v>192</v>
      </c>
      <c r="D120" s="414"/>
      <c r="E120" s="414"/>
      <c r="F120" s="295"/>
      <c r="G120" s="339"/>
      <c r="H120" s="354"/>
      <c r="I120" s="339"/>
      <c r="J120" s="342"/>
      <c r="K120" s="339"/>
      <c r="L120" s="339"/>
    </row>
    <row r="121" spans="2:12" ht="22.5" customHeight="1" x14ac:dyDescent="0.45">
      <c r="B121" s="295"/>
      <c r="C121" s="491" t="s">
        <v>193</v>
      </c>
      <c r="D121" s="492"/>
      <c r="E121" s="414"/>
      <c r="F121" s="493" t="s">
        <v>117</v>
      </c>
      <c r="G121" s="339">
        <v>29</v>
      </c>
      <c r="H121" s="354"/>
      <c r="I121" s="355"/>
      <c r="J121" s="342"/>
      <c r="K121" s="355"/>
      <c r="L121" s="355"/>
    </row>
    <row r="122" spans="2:12" ht="22.5" customHeight="1" x14ac:dyDescent="0.45">
      <c r="B122" s="295"/>
      <c r="C122" s="491" t="s">
        <v>194</v>
      </c>
      <c r="D122" s="492"/>
      <c r="E122" s="414"/>
      <c r="F122" s="493" t="s">
        <v>117</v>
      </c>
      <c r="G122" s="339">
        <v>13</v>
      </c>
      <c r="H122" s="354"/>
      <c r="I122" s="355"/>
      <c r="J122" s="342"/>
      <c r="K122" s="355"/>
      <c r="L122" s="355"/>
    </row>
    <row r="123" spans="2:12" ht="22.5" customHeight="1" x14ac:dyDescent="0.55000000000000004">
      <c r="B123" s="295"/>
      <c r="C123" s="494" t="s">
        <v>195</v>
      </c>
      <c r="D123" s="495"/>
      <c r="E123" s="414"/>
      <c r="F123" s="493" t="s">
        <v>117</v>
      </c>
      <c r="G123" s="496">
        <v>24</v>
      </c>
      <c r="H123" s="354"/>
      <c r="I123" s="355"/>
      <c r="J123" s="342"/>
      <c r="K123" s="355"/>
      <c r="L123" s="355"/>
    </row>
    <row r="124" spans="2:12" ht="22.5" customHeight="1" x14ac:dyDescent="0.55000000000000004">
      <c r="B124" s="295"/>
      <c r="C124" s="497" t="s">
        <v>196</v>
      </c>
      <c r="D124" s="498"/>
      <c r="E124" s="414"/>
      <c r="F124" s="493" t="s">
        <v>117</v>
      </c>
      <c r="G124" s="496">
        <f>SUM(G121:G123)</f>
        <v>66</v>
      </c>
      <c r="H124" s="354"/>
      <c r="I124" s="355"/>
      <c r="J124" s="342"/>
      <c r="K124" s="355"/>
      <c r="L124" s="355"/>
    </row>
    <row r="125" spans="2:12" ht="22.5" customHeight="1" x14ac:dyDescent="0.55000000000000004">
      <c r="B125" s="295">
        <v>2</v>
      </c>
      <c r="C125" s="490" t="s">
        <v>197</v>
      </c>
      <c r="D125" s="414"/>
      <c r="E125" s="414"/>
      <c r="F125" s="493"/>
      <c r="G125" s="496"/>
      <c r="H125" s="354"/>
      <c r="I125" s="496"/>
      <c r="J125" s="342"/>
      <c r="K125" s="496"/>
      <c r="L125" s="499"/>
    </row>
    <row r="126" spans="2:12" ht="22.5" customHeight="1" x14ac:dyDescent="0.45">
      <c r="B126" s="295"/>
      <c r="C126" s="500" t="s">
        <v>198</v>
      </c>
      <c r="D126" s="414"/>
      <c r="E126" s="414"/>
      <c r="F126" s="493" t="s">
        <v>117</v>
      </c>
      <c r="G126" s="339">
        <v>91</v>
      </c>
      <c r="H126" s="354"/>
      <c r="I126" s="355"/>
      <c r="J126" s="342"/>
      <c r="K126" s="355"/>
      <c r="L126" s="355"/>
    </row>
    <row r="127" spans="2:12" ht="22.5" customHeight="1" x14ac:dyDescent="0.55000000000000004">
      <c r="B127" s="295"/>
      <c r="C127" s="500" t="s">
        <v>199</v>
      </c>
      <c r="D127" s="414"/>
      <c r="E127" s="414"/>
      <c r="F127" s="493" t="s">
        <v>117</v>
      </c>
      <c r="G127" s="496">
        <v>17</v>
      </c>
      <c r="H127" s="354"/>
      <c r="I127" s="496"/>
      <c r="J127" s="342"/>
      <c r="K127" s="496"/>
      <c r="L127" s="499"/>
    </row>
    <row r="128" spans="2:12" ht="22.5" customHeight="1" x14ac:dyDescent="0.45">
      <c r="B128" s="295"/>
      <c r="C128" s="500" t="s">
        <v>200</v>
      </c>
      <c r="D128" s="414"/>
      <c r="E128" s="414"/>
      <c r="F128" s="493" t="s">
        <v>117</v>
      </c>
      <c r="G128" s="339">
        <v>16</v>
      </c>
      <c r="H128" s="354"/>
      <c r="I128" s="355"/>
      <c r="J128" s="342"/>
      <c r="K128" s="355"/>
      <c r="L128" s="355"/>
    </row>
    <row r="129" spans="2:12" ht="22.5" customHeight="1" x14ac:dyDescent="0.45">
      <c r="B129" s="295"/>
      <c r="C129" s="500" t="s">
        <v>201</v>
      </c>
      <c r="D129" s="414"/>
      <c r="E129" s="414"/>
      <c r="F129" s="493" t="s">
        <v>117</v>
      </c>
      <c r="G129" s="339">
        <v>5</v>
      </c>
      <c r="H129" s="354"/>
      <c r="I129" s="355"/>
      <c r="J129" s="342"/>
      <c r="K129" s="355"/>
      <c r="L129" s="355"/>
    </row>
    <row r="130" spans="2:12" ht="22.5" customHeight="1" x14ac:dyDescent="0.45">
      <c r="B130" s="295">
        <v>3</v>
      </c>
      <c r="C130" s="490" t="s">
        <v>202</v>
      </c>
      <c r="D130" s="414"/>
      <c r="E130" s="414"/>
      <c r="F130" s="493"/>
      <c r="G130" s="339"/>
      <c r="H130" s="354"/>
      <c r="I130" s="355"/>
      <c r="J130" s="342"/>
      <c r="K130" s="355"/>
      <c r="L130" s="355"/>
    </row>
    <row r="131" spans="2:12" ht="22.5" customHeight="1" x14ac:dyDescent="0.55000000000000004">
      <c r="B131" s="295"/>
      <c r="C131" s="500" t="s">
        <v>203</v>
      </c>
      <c r="D131" s="182"/>
      <c r="E131" s="414"/>
      <c r="F131" s="501" t="s">
        <v>125</v>
      </c>
      <c r="G131" s="339">
        <v>100</v>
      </c>
      <c r="H131" s="354"/>
      <c r="I131" s="355"/>
      <c r="J131" s="342"/>
      <c r="K131" s="355"/>
      <c r="L131" s="355"/>
    </row>
    <row r="132" spans="2:12" ht="22.5" customHeight="1" x14ac:dyDescent="0.55000000000000004">
      <c r="B132" s="295"/>
      <c r="C132" s="500" t="s">
        <v>204</v>
      </c>
      <c r="D132" s="502"/>
      <c r="E132" s="414"/>
      <c r="F132" s="501" t="s">
        <v>125</v>
      </c>
      <c r="G132" s="339">
        <v>1610</v>
      </c>
      <c r="H132" s="354"/>
      <c r="I132" s="355"/>
      <c r="J132" s="342"/>
      <c r="K132" s="355"/>
      <c r="L132" s="355"/>
    </row>
    <row r="133" spans="2:12" ht="22.5" customHeight="1" x14ac:dyDescent="0.55000000000000004">
      <c r="B133" s="295"/>
      <c r="C133" s="500" t="s">
        <v>205</v>
      </c>
      <c r="D133" s="502"/>
      <c r="E133" s="414"/>
      <c r="F133" s="501" t="s">
        <v>125</v>
      </c>
      <c r="G133" s="339">
        <v>10</v>
      </c>
      <c r="H133" s="354"/>
      <c r="I133" s="355"/>
      <c r="J133" s="342"/>
      <c r="K133" s="355"/>
      <c r="L133" s="355"/>
    </row>
    <row r="134" spans="2:12" ht="22.5" customHeight="1" x14ac:dyDescent="0.55000000000000004">
      <c r="B134" s="295"/>
      <c r="C134" s="500" t="s">
        <v>206</v>
      </c>
      <c r="D134" s="503"/>
      <c r="E134" s="414"/>
      <c r="F134" s="501" t="s">
        <v>125</v>
      </c>
      <c r="G134" s="339">
        <v>300</v>
      </c>
      <c r="H134" s="354"/>
      <c r="I134" s="355"/>
      <c r="J134" s="342"/>
      <c r="K134" s="355"/>
      <c r="L134" s="355"/>
    </row>
    <row r="135" spans="2:12" ht="22.5" customHeight="1" x14ac:dyDescent="0.55000000000000004">
      <c r="B135" s="295"/>
      <c r="C135" s="504" t="s">
        <v>207</v>
      </c>
      <c r="D135" s="439"/>
      <c r="E135" s="414"/>
      <c r="F135" s="501" t="s">
        <v>179</v>
      </c>
      <c r="G135" s="339">
        <v>1</v>
      </c>
      <c r="H135" s="505"/>
      <c r="I135" s="355"/>
      <c r="J135" s="342"/>
      <c r="K135" s="355"/>
      <c r="L135" s="355"/>
    </row>
    <row r="136" spans="2:12" ht="22.5" customHeight="1" x14ac:dyDescent="0.55000000000000004">
      <c r="B136" s="295">
        <v>4</v>
      </c>
      <c r="C136" s="490" t="s">
        <v>208</v>
      </c>
      <c r="D136" s="414"/>
      <c r="E136" s="414"/>
      <c r="F136" s="501"/>
      <c r="G136" s="339"/>
      <c r="H136" s="354"/>
      <c r="I136" s="355"/>
      <c r="J136" s="342"/>
      <c r="K136" s="355"/>
      <c r="L136" s="355"/>
    </row>
    <row r="137" spans="2:12" ht="22.5" customHeight="1" x14ac:dyDescent="0.55000000000000004">
      <c r="B137" s="295"/>
      <c r="C137" s="308" t="s">
        <v>209</v>
      </c>
      <c r="D137" s="506"/>
      <c r="E137" s="414"/>
      <c r="F137" s="501" t="s">
        <v>125</v>
      </c>
      <c r="G137" s="339">
        <v>40</v>
      </c>
      <c r="H137" s="354"/>
      <c r="I137" s="355"/>
      <c r="J137" s="342"/>
      <c r="K137" s="355"/>
      <c r="L137" s="355"/>
    </row>
    <row r="138" spans="2:12" ht="22.5" customHeight="1" x14ac:dyDescent="0.55000000000000004">
      <c r="B138" s="295"/>
      <c r="C138" s="308" t="s">
        <v>210</v>
      </c>
      <c r="D138" s="506"/>
      <c r="E138" s="414"/>
      <c r="F138" s="501" t="s">
        <v>125</v>
      </c>
      <c r="G138" s="339">
        <v>10</v>
      </c>
      <c r="H138" s="354"/>
      <c r="I138" s="355"/>
      <c r="J138" s="342"/>
      <c r="K138" s="355"/>
      <c r="L138" s="355"/>
    </row>
    <row r="139" spans="2:12" ht="22.5" customHeight="1" x14ac:dyDescent="0.55000000000000004">
      <c r="B139" s="295"/>
      <c r="C139" s="308" t="s">
        <v>211</v>
      </c>
      <c r="D139" s="506"/>
      <c r="E139" s="414"/>
      <c r="F139" s="501" t="s">
        <v>125</v>
      </c>
      <c r="G139" s="339">
        <v>1540</v>
      </c>
      <c r="H139" s="354"/>
      <c r="I139" s="355"/>
      <c r="J139" s="342"/>
      <c r="K139" s="355"/>
      <c r="L139" s="355"/>
    </row>
    <row r="140" spans="2:12" ht="22.5" customHeight="1" x14ac:dyDescent="0.55000000000000004">
      <c r="B140" s="295"/>
      <c r="C140" s="308" t="s">
        <v>212</v>
      </c>
      <c r="D140" s="506"/>
      <c r="E140" s="414"/>
      <c r="F140" s="501" t="s">
        <v>125</v>
      </c>
      <c r="G140" s="339">
        <v>1070</v>
      </c>
      <c r="H140" s="354"/>
      <c r="I140" s="355"/>
      <c r="J140" s="342"/>
      <c r="K140" s="355"/>
      <c r="L140" s="355"/>
    </row>
    <row r="141" spans="2:12" ht="22.5" customHeight="1" x14ac:dyDescent="0.55000000000000004">
      <c r="B141" s="295"/>
      <c r="C141" s="308" t="s">
        <v>213</v>
      </c>
      <c r="D141" s="506"/>
      <c r="E141" s="414"/>
      <c r="F141" s="501" t="s">
        <v>125</v>
      </c>
      <c r="G141" s="339">
        <v>300</v>
      </c>
      <c r="H141" s="354"/>
      <c r="I141" s="355"/>
      <c r="J141" s="342"/>
      <c r="K141" s="355"/>
      <c r="L141" s="355"/>
    </row>
    <row r="142" spans="2:12" ht="22.5" customHeight="1" x14ac:dyDescent="0.55000000000000004">
      <c r="B142" s="295"/>
      <c r="C142" s="504" t="s">
        <v>207</v>
      </c>
      <c r="D142" s="439"/>
      <c r="E142" s="414"/>
      <c r="F142" s="501" t="s">
        <v>179</v>
      </c>
      <c r="G142" s="339">
        <v>1</v>
      </c>
      <c r="H142" s="505"/>
      <c r="I142" s="355"/>
      <c r="J142" s="342"/>
      <c r="K142" s="355"/>
      <c r="L142" s="355"/>
    </row>
    <row r="143" spans="2:12" ht="22.5" customHeight="1" x14ac:dyDescent="0.55000000000000004">
      <c r="B143" s="295">
        <v>5</v>
      </c>
      <c r="C143" s="490" t="s">
        <v>214</v>
      </c>
      <c r="D143" s="506"/>
      <c r="E143" s="414"/>
      <c r="F143" s="501"/>
      <c r="G143" s="339"/>
      <c r="H143" s="354"/>
      <c r="I143" s="355"/>
      <c r="J143" s="342"/>
      <c r="K143" s="355"/>
      <c r="L143" s="355"/>
    </row>
    <row r="144" spans="2:12" ht="22.5" customHeight="1" x14ac:dyDescent="0.55000000000000004">
      <c r="B144" s="295"/>
      <c r="C144" s="500" t="s">
        <v>215</v>
      </c>
      <c r="D144" s="506"/>
      <c r="E144" s="414"/>
      <c r="F144" s="501" t="s">
        <v>117</v>
      </c>
      <c r="G144" s="339">
        <v>1</v>
      </c>
      <c r="H144" s="354"/>
      <c r="I144" s="355"/>
      <c r="J144" s="342"/>
      <c r="K144" s="355"/>
      <c r="L144" s="355"/>
    </row>
    <row r="145" spans="2:12" ht="22.5" customHeight="1" x14ac:dyDescent="0.55000000000000004">
      <c r="B145" s="295"/>
      <c r="C145" s="500" t="s">
        <v>216</v>
      </c>
      <c r="D145" s="506"/>
      <c r="E145" s="414"/>
      <c r="F145" s="501" t="s">
        <v>117</v>
      </c>
      <c r="G145" s="339">
        <v>13</v>
      </c>
      <c r="H145" s="354"/>
      <c r="I145" s="355"/>
      <c r="J145" s="342"/>
      <c r="K145" s="355"/>
      <c r="L145" s="355"/>
    </row>
    <row r="146" spans="2:12" ht="22.5" customHeight="1" x14ac:dyDescent="0.55000000000000004">
      <c r="B146" s="295"/>
      <c r="C146" s="500" t="s">
        <v>217</v>
      </c>
      <c r="D146" s="506"/>
      <c r="E146" s="414"/>
      <c r="F146" s="501" t="s">
        <v>117</v>
      </c>
      <c r="G146" s="339">
        <v>16</v>
      </c>
      <c r="H146" s="354"/>
      <c r="I146" s="355"/>
      <c r="J146" s="342"/>
      <c r="K146" s="355"/>
      <c r="L146" s="355"/>
    </row>
    <row r="147" spans="2:12" ht="22.5" customHeight="1" x14ac:dyDescent="0.55000000000000004">
      <c r="B147" s="295"/>
      <c r="C147" s="500" t="s">
        <v>218</v>
      </c>
      <c r="D147" s="506"/>
      <c r="E147" s="414"/>
      <c r="F147" s="501" t="s">
        <v>219</v>
      </c>
      <c r="G147" s="339">
        <v>1</v>
      </c>
      <c r="H147" s="354"/>
      <c r="I147" s="355"/>
      <c r="J147" s="342"/>
      <c r="K147" s="355"/>
      <c r="L147" s="355"/>
    </row>
    <row r="148" spans="2:12" ht="22.5" customHeight="1" x14ac:dyDescent="0.55000000000000004">
      <c r="B148" s="295"/>
      <c r="C148" s="507"/>
      <c r="D148" s="508"/>
      <c r="E148" s="414"/>
      <c r="F148" s="486"/>
      <c r="G148" s="338"/>
      <c r="H148" s="487"/>
      <c r="I148" s="488"/>
      <c r="J148" s="487"/>
      <c r="K148" s="488"/>
      <c r="L148" s="489"/>
    </row>
    <row r="149" spans="2:12" ht="22.5" customHeight="1" x14ac:dyDescent="0.45">
      <c r="B149" s="509"/>
      <c r="C149" s="510" t="s">
        <v>220</v>
      </c>
      <c r="D149" s="511"/>
      <c r="E149" s="512"/>
      <c r="F149" s="513"/>
      <c r="G149" s="514"/>
      <c r="H149" s="514"/>
      <c r="I149" s="515"/>
      <c r="J149" s="516"/>
      <c r="K149" s="515"/>
      <c r="L149" s="515"/>
    </row>
    <row r="150" spans="2:12" ht="22.5" customHeight="1" x14ac:dyDescent="0.55000000000000004">
      <c r="B150" s="295"/>
      <c r="C150" s="517"/>
      <c r="D150" s="508"/>
      <c r="E150" s="418"/>
      <c r="F150" s="295"/>
      <c r="G150" s="338"/>
      <c r="H150" s="454"/>
      <c r="I150" s="454"/>
      <c r="J150" s="298"/>
      <c r="K150" s="454"/>
      <c r="L150" s="454"/>
    </row>
    <row r="151" spans="2:12" ht="22.5" customHeight="1" x14ac:dyDescent="0.45">
      <c r="B151" s="295"/>
      <c r="C151" s="518" t="s">
        <v>66</v>
      </c>
      <c r="D151" s="414"/>
      <c r="E151" s="418"/>
      <c r="F151" s="295"/>
      <c r="G151" s="338"/>
      <c r="H151" s="454"/>
      <c r="I151" s="454"/>
      <c r="J151" s="298"/>
      <c r="K151" s="454"/>
      <c r="L151" s="454"/>
    </row>
    <row r="152" spans="2:12" ht="22.5" customHeight="1" x14ac:dyDescent="0.55000000000000004">
      <c r="B152" s="295">
        <v>1</v>
      </c>
      <c r="C152" s="500" t="s">
        <v>221</v>
      </c>
      <c r="D152" s="506"/>
      <c r="E152" s="418"/>
      <c r="F152" s="501" t="s">
        <v>117</v>
      </c>
      <c r="G152" s="339">
        <v>81</v>
      </c>
      <c r="H152" s="354"/>
      <c r="I152" s="355"/>
      <c r="J152" s="342"/>
      <c r="K152" s="355"/>
      <c r="L152" s="355"/>
    </row>
    <row r="153" spans="2:12" ht="22.5" customHeight="1" x14ac:dyDescent="0.55000000000000004">
      <c r="B153" s="295">
        <v>2</v>
      </c>
      <c r="C153" s="500" t="s">
        <v>222</v>
      </c>
      <c r="D153" s="519"/>
      <c r="E153" s="418"/>
      <c r="F153" s="501"/>
      <c r="G153" s="339"/>
      <c r="H153" s="354"/>
      <c r="I153" s="355"/>
      <c r="J153" s="342"/>
      <c r="K153" s="355"/>
      <c r="L153" s="355"/>
    </row>
    <row r="154" spans="2:12" ht="22.5" customHeight="1" x14ac:dyDescent="0.55000000000000004">
      <c r="B154" s="295"/>
      <c r="C154" s="500" t="s">
        <v>223</v>
      </c>
      <c r="D154" s="503"/>
      <c r="E154" s="418"/>
      <c r="F154" s="501" t="s">
        <v>125</v>
      </c>
      <c r="G154" s="339">
        <v>750</v>
      </c>
      <c r="H154" s="354"/>
      <c r="I154" s="355"/>
      <c r="J154" s="342"/>
      <c r="K154" s="355"/>
      <c r="L154" s="355"/>
    </row>
    <row r="155" spans="2:12" ht="22.5" customHeight="1" x14ac:dyDescent="0.55000000000000004">
      <c r="B155" s="295"/>
      <c r="C155" s="504" t="s">
        <v>207</v>
      </c>
      <c r="D155" s="439"/>
      <c r="E155" s="418"/>
      <c r="F155" s="501" t="s">
        <v>179</v>
      </c>
      <c r="G155" s="339">
        <v>1</v>
      </c>
      <c r="H155" s="505"/>
      <c r="I155" s="355"/>
      <c r="J155" s="342"/>
      <c r="K155" s="355"/>
      <c r="L155" s="355"/>
    </row>
    <row r="156" spans="2:12" ht="22.5" customHeight="1" x14ac:dyDescent="0.55000000000000004">
      <c r="B156" s="295"/>
      <c r="C156" s="500" t="s">
        <v>224</v>
      </c>
      <c r="D156" s="506"/>
      <c r="E156" s="418"/>
      <c r="F156" s="501"/>
      <c r="G156" s="339"/>
      <c r="H156" s="354"/>
      <c r="I156" s="355"/>
      <c r="J156" s="342"/>
      <c r="K156" s="355"/>
      <c r="L156" s="355"/>
    </row>
    <row r="157" spans="2:12" ht="22.5" customHeight="1" x14ac:dyDescent="0.55000000000000004">
      <c r="B157" s="295"/>
      <c r="C157" s="500" t="s">
        <v>203</v>
      </c>
      <c r="D157" s="519"/>
      <c r="E157" s="418"/>
      <c r="F157" s="501" t="s">
        <v>125</v>
      </c>
      <c r="G157" s="339">
        <v>350</v>
      </c>
      <c r="H157" s="354"/>
      <c r="I157" s="355"/>
      <c r="J157" s="342"/>
      <c r="K157" s="355"/>
      <c r="L157" s="355"/>
    </row>
    <row r="158" spans="2:12" ht="22.5" customHeight="1" x14ac:dyDescent="0.55000000000000004">
      <c r="B158" s="295"/>
      <c r="C158" s="500" t="s">
        <v>225</v>
      </c>
      <c r="D158" s="503"/>
      <c r="E158" s="418"/>
      <c r="F158" s="501" t="s">
        <v>125</v>
      </c>
      <c r="G158" s="339">
        <v>85</v>
      </c>
      <c r="H158" s="354"/>
      <c r="I158" s="355"/>
      <c r="J158" s="342"/>
      <c r="K158" s="355"/>
      <c r="L158" s="355"/>
    </row>
    <row r="159" spans="2:12" ht="22.5" customHeight="1" x14ac:dyDescent="0.55000000000000004">
      <c r="B159" s="295"/>
      <c r="C159" s="504" t="s">
        <v>207</v>
      </c>
      <c r="D159" s="439"/>
      <c r="E159" s="418"/>
      <c r="F159" s="501" t="s">
        <v>179</v>
      </c>
      <c r="G159" s="339">
        <v>1</v>
      </c>
      <c r="H159" s="505"/>
      <c r="I159" s="355"/>
      <c r="J159" s="342"/>
      <c r="K159" s="355"/>
      <c r="L159" s="355"/>
    </row>
    <row r="160" spans="2:12" ht="22.5" customHeight="1" x14ac:dyDescent="0.55000000000000004">
      <c r="B160" s="295"/>
      <c r="C160" s="412"/>
      <c r="D160" s="520"/>
      <c r="E160" s="418"/>
      <c r="F160" s="486"/>
      <c r="G160" s="461"/>
      <c r="H160" s="420"/>
      <c r="I160" s="420"/>
      <c r="J160" s="420"/>
      <c r="K160" s="521"/>
      <c r="L160" s="463"/>
    </row>
    <row r="161" spans="2:12" ht="22.5" customHeight="1" x14ac:dyDescent="0.45">
      <c r="B161" s="344"/>
      <c r="C161" s="522" t="s">
        <v>226</v>
      </c>
      <c r="D161" s="437"/>
      <c r="E161" s="523"/>
      <c r="F161" s="513"/>
      <c r="G161" s="514"/>
      <c r="H161" s="524"/>
      <c r="I161" s="515"/>
      <c r="J161" s="516"/>
      <c r="K161" s="515"/>
      <c r="L161" s="515"/>
    </row>
    <row r="162" spans="2:12" s="356" customFormat="1" ht="22.5" customHeight="1" x14ac:dyDescent="0.45">
      <c r="B162" s="450"/>
      <c r="C162" s="525"/>
      <c r="D162" s="526"/>
      <c r="E162" s="527"/>
      <c r="F162" s="528"/>
      <c r="G162" s="529"/>
      <c r="H162" s="530"/>
      <c r="I162" s="531"/>
      <c r="J162" s="532"/>
      <c r="K162" s="531"/>
      <c r="L162" s="531"/>
    </row>
    <row r="163" spans="2:12" ht="22.5" customHeight="1" x14ac:dyDescent="0.45">
      <c r="B163" s="295"/>
      <c r="C163" s="490" t="s">
        <v>227</v>
      </c>
      <c r="D163" s="506"/>
      <c r="E163" s="533"/>
      <c r="F163" s="534"/>
      <c r="G163" s="338"/>
      <c r="H163" s="535"/>
      <c r="I163" s="536"/>
      <c r="J163" s="537"/>
      <c r="K163" s="536"/>
      <c r="L163" s="536"/>
    </row>
    <row r="164" spans="2:12" ht="22.5" customHeight="1" x14ac:dyDescent="0.55000000000000004">
      <c r="B164" s="295"/>
      <c r="C164" s="500" t="s">
        <v>228</v>
      </c>
      <c r="D164" s="503"/>
      <c r="E164" s="533"/>
      <c r="F164" s="538"/>
      <c r="G164" s="539"/>
      <c r="H164" s="540"/>
      <c r="I164" s="541"/>
      <c r="J164" s="542"/>
      <c r="K164" s="541"/>
      <c r="L164" s="541"/>
    </row>
    <row r="165" spans="2:12" ht="22.5" customHeight="1" x14ac:dyDescent="0.55000000000000004">
      <c r="B165" s="295"/>
      <c r="C165" s="500" t="s">
        <v>223</v>
      </c>
      <c r="D165" s="506"/>
      <c r="E165" s="533"/>
      <c r="F165" s="501" t="s">
        <v>125</v>
      </c>
      <c r="G165" s="339">
        <v>650</v>
      </c>
      <c r="H165" s="354"/>
      <c r="I165" s="355"/>
      <c r="J165" s="342"/>
      <c r="K165" s="355"/>
      <c r="L165" s="355"/>
    </row>
    <row r="166" spans="2:12" ht="22.5" customHeight="1" x14ac:dyDescent="0.55000000000000004">
      <c r="B166" s="295"/>
      <c r="C166" s="500" t="s">
        <v>229</v>
      </c>
      <c r="D166" s="309"/>
      <c r="E166" s="543"/>
      <c r="F166" s="501" t="s">
        <v>230</v>
      </c>
      <c r="G166" s="339">
        <v>1</v>
      </c>
      <c r="H166" s="354"/>
      <c r="I166" s="355"/>
      <c r="J166" s="342"/>
      <c r="K166" s="355"/>
      <c r="L166" s="355"/>
    </row>
    <row r="167" spans="2:12" ht="22.5" customHeight="1" x14ac:dyDescent="0.55000000000000004">
      <c r="B167" s="295"/>
      <c r="C167" s="500" t="s">
        <v>231</v>
      </c>
      <c r="D167" s="503"/>
      <c r="E167" s="533"/>
      <c r="F167" s="501"/>
      <c r="G167" s="339"/>
      <c r="H167" s="354"/>
      <c r="I167" s="355"/>
      <c r="J167" s="342"/>
      <c r="K167" s="355"/>
      <c r="L167" s="355"/>
    </row>
    <row r="168" spans="2:12" ht="22.5" customHeight="1" x14ac:dyDescent="0.55000000000000004">
      <c r="B168" s="295"/>
      <c r="C168" s="500" t="s">
        <v>203</v>
      </c>
      <c r="D168" s="519"/>
      <c r="E168" s="543"/>
      <c r="F168" s="501" t="s">
        <v>125</v>
      </c>
      <c r="G168" s="339">
        <v>300</v>
      </c>
      <c r="H168" s="354"/>
      <c r="I168" s="355"/>
      <c r="J168" s="342"/>
      <c r="K168" s="355"/>
      <c r="L168" s="355"/>
    </row>
    <row r="169" spans="2:12" ht="22.5" customHeight="1" x14ac:dyDescent="0.55000000000000004">
      <c r="B169" s="295"/>
      <c r="C169" s="500" t="s">
        <v>204</v>
      </c>
      <c r="D169" s="309"/>
      <c r="E169" s="543"/>
      <c r="F169" s="501" t="s">
        <v>125</v>
      </c>
      <c r="G169" s="339">
        <v>350</v>
      </c>
      <c r="H169" s="354"/>
      <c r="I169" s="355"/>
      <c r="J169" s="342"/>
      <c r="K169" s="355"/>
      <c r="L169" s="355"/>
    </row>
    <row r="170" spans="2:12" ht="22.5" customHeight="1" x14ac:dyDescent="0.55000000000000004">
      <c r="B170" s="295"/>
      <c r="C170" s="504" t="s">
        <v>207</v>
      </c>
      <c r="D170" s="439"/>
      <c r="E170" s="543"/>
      <c r="F170" s="501" t="s">
        <v>179</v>
      </c>
      <c r="G170" s="339">
        <v>1</v>
      </c>
      <c r="H170" s="505"/>
      <c r="I170" s="355"/>
      <c r="J170" s="342"/>
      <c r="K170" s="355"/>
      <c r="L170" s="355"/>
    </row>
    <row r="171" spans="2:12" ht="22.5" customHeight="1" x14ac:dyDescent="0.55000000000000004">
      <c r="B171" s="295"/>
      <c r="C171" s="412"/>
      <c r="D171" s="520"/>
      <c r="E171" s="418"/>
      <c r="F171" s="486"/>
      <c r="G171" s="461"/>
      <c r="H171" s="420"/>
      <c r="I171" s="420"/>
      <c r="J171" s="420"/>
      <c r="K171" s="521"/>
      <c r="L171" s="463"/>
    </row>
    <row r="172" spans="2:12" ht="22.5" customHeight="1" x14ac:dyDescent="0.45">
      <c r="B172" s="344"/>
      <c r="C172" s="522" t="s">
        <v>232</v>
      </c>
      <c r="D172" s="437"/>
      <c r="E172" s="523"/>
      <c r="F172" s="513"/>
      <c r="G172" s="544"/>
      <c r="H172" s="524"/>
      <c r="I172" s="515"/>
      <c r="J172" s="516"/>
      <c r="K172" s="515"/>
      <c r="L172" s="515"/>
    </row>
    <row r="173" spans="2:12" ht="22.5" customHeight="1" x14ac:dyDescent="0.55000000000000004">
      <c r="B173" s="545"/>
      <c r="C173" s="546"/>
      <c r="D173" s="508"/>
      <c r="E173" s="533"/>
      <c r="F173" s="295"/>
      <c r="G173" s="338"/>
      <c r="H173" s="444"/>
      <c r="I173" s="547"/>
      <c r="J173" s="444"/>
      <c r="K173" s="547"/>
      <c r="L173" s="547"/>
    </row>
    <row r="174" spans="2:12" ht="22.5" customHeight="1" x14ac:dyDescent="0.45">
      <c r="B174" s="545"/>
      <c r="C174" s="490" t="s">
        <v>68</v>
      </c>
      <c r="D174" s="506"/>
      <c r="E174" s="533"/>
      <c r="F174" s="295"/>
      <c r="G174" s="338"/>
      <c r="H174" s="444"/>
      <c r="I174" s="547"/>
      <c r="J174" s="444"/>
      <c r="K174" s="547"/>
      <c r="L174" s="547"/>
    </row>
    <row r="175" spans="2:12" ht="22.5" customHeight="1" x14ac:dyDescent="0.45">
      <c r="B175" s="545"/>
      <c r="C175" s="500" t="s">
        <v>233</v>
      </c>
      <c r="D175" s="506"/>
      <c r="E175" s="533"/>
      <c r="F175" s="548" t="s">
        <v>2</v>
      </c>
      <c r="G175" s="549" t="s">
        <v>2</v>
      </c>
      <c r="H175" s="550"/>
      <c r="I175" s="551"/>
      <c r="J175" s="552"/>
      <c r="K175" s="551"/>
      <c r="L175" s="553"/>
    </row>
    <row r="176" spans="2:12" ht="22.5" customHeight="1" x14ac:dyDescent="0.55000000000000004">
      <c r="B176" s="545"/>
      <c r="C176" s="500" t="s">
        <v>234</v>
      </c>
      <c r="D176" s="309"/>
      <c r="E176" s="543"/>
      <c r="F176" s="548" t="s">
        <v>2</v>
      </c>
      <c r="G176" s="549" t="s">
        <v>2</v>
      </c>
      <c r="H176" s="550"/>
      <c r="I176" s="551"/>
      <c r="J176" s="552"/>
      <c r="K176" s="551"/>
      <c r="L176" s="553"/>
    </row>
    <row r="177" spans="2:12" ht="22.5" customHeight="1" x14ac:dyDescent="0.55000000000000004">
      <c r="B177" s="545"/>
      <c r="C177" s="500" t="s">
        <v>235</v>
      </c>
      <c r="D177" s="418"/>
      <c r="E177" s="533"/>
      <c r="F177" s="501" t="s">
        <v>117</v>
      </c>
      <c r="G177" s="339">
        <v>13</v>
      </c>
      <c r="H177" s="354"/>
      <c r="I177" s="355"/>
      <c r="J177" s="342"/>
      <c r="K177" s="355"/>
      <c r="L177" s="355"/>
    </row>
    <row r="178" spans="2:12" ht="22.5" customHeight="1" x14ac:dyDescent="0.55000000000000004">
      <c r="B178" s="545"/>
      <c r="C178" s="500" t="s">
        <v>236</v>
      </c>
      <c r="D178" s="418"/>
      <c r="E178" s="533"/>
      <c r="F178" s="501" t="s">
        <v>117</v>
      </c>
      <c r="G178" s="339">
        <v>2</v>
      </c>
      <c r="H178" s="354"/>
      <c r="I178" s="355"/>
      <c r="J178" s="342"/>
      <c r="K178" s="355"/>
      <c r="L178" s="355"/>
    </row>
    <row r="179" spans="2:12" ht="22.5" customHeight="1" x14ac:dyDescent="0.55000000000000004">
      <c r="B179" s="545"/>
      <c r="C179" s="500" t="s">
        <v>237</v>
      </c>
      <c r="D179" s="309"/>
      <c r="E179" s="543"/>
      <c r="F179" s="501" t="s">
        <v>117</v>
      </c>
      <c r="G179" s="339">
        <v>13</v>
      </c>
      <c r="H179" s="354"/>
      <c r="I179" s="355"/>
      <c r="J179" s="342"/>
      <c r="K179" s="355"/>
      <c r="L179" s="355"/>
    </row>
    <row r="180" spans="2:12" ht="22.5" customHeight="1" x14ac:dyDescent="0.55000000000000004">
      <c r="B180" s="545"/>
      <c r="C180" s="500" t="s">
        <v>238</v>
      </c>
      <c r="D180" s="439"/>
      <c r="E180" s="543"/>
      <c r="F180" s="501"/>
      <c r="G180" s="339"/>
      <c r="H180" s="354"/>
      <c r="I180" s="355"/>
      <c r="J180" s="342"/>
      <c r="K180" s="355"/>
      <c r="L180" s="355"/>
    </row>
    <row r="181" spans="2:12" ht="22.5" customHeight="1" x14ac:dyDescent="0.55000000000000004">
      <c r="B181" s="545"/>
      <c r="C181" s="500" t="s">
        <v>239</v>
      </c>
      <c r="D181" s="439"/>
      <c r="E181" s="543"/>
      <c r="F181" s="501" t="s">
        <v>117</v>
      </c>
      <c r="G181" s="339">
        <v>13</v>
      </c>
      <c r="H181" s="354"/>
      <c r="I181" s="355"/>
      <c r="J181" s="342"/>
      <c r="K181" s="355"/>
      <c r="L181" s="355"/>
    </row>
    <row r="182" spans="2:12" ht="22.5" customHeight="1" x14ac:dyDescent="0.55000000000000004">
      <c r="B182" s="545"/>
      <c r="C182" s="500" t="s">
        <v>240</v>
      </c>
      <c r="D182" s="418"/>
      <c r="E182" s="533"/>
      <c r="F182" s="501" t="s">
        <v>117</v>
      </c>
      <c r="G182" s="339">
        <v>26</v>
      </c>
      <c r="H182" s="354"/>
      <c r="I182" s="355"/>
      <c r="J182" s="342"/>
      <c r="K182" s="355"/>
      <c r="L182" s="355"/>
    </row>
    <row r="183" spans="2:12" ht="22.5" customHeight="1" x14ac:dyDescent="0.55000000000000004">
      <c r="B183" s="545"/>
      <c r="C183" s="500" t="s">
        <v>241</v>
      </c>
      <c r="D183" s="439"/>
      <c r="E183" s="543"/>
      <c r="F183" s="501"/>
      <c r="G183" s="339"/>
      <c r="H183" s="354"/>
      <c r="I183" s="355"/>
      <c r="J183" s="342"/>
      <c r="K183" s="355"/>
      <c r="L183" s="355"/>
    </row>
    <row r="184" spans="2:12" ht="22.5" customHeight="1" x14ac:dyDescent="0.55000000000000004">
      <c r="B184" s="545"/>
      <c r="C184" s="500" t="s">
        <v>242</v>
      </c>
      <c r="D184" s="309"/>
      <c r="E184" s="543"/>
      <c r="F184" s="501" t="s">
        <v>230</v>
      </c>
      <c r="G184" s="339">
        <v>650</v>
      </c>
      <c r="H184" s="354"/>
      <c r="I184" s="355"/>
      <c r="J184" s="342"/>
      <c r="K184" s="355"/>
      <c r="L184" s="355"/>
    </row>
    <row r="185" spans="2:12" ht="22.5" customHeight="1" x14ac:dyDescent="0.55000000000000004">
      <c r="B185" s="545"/>
      <c r="C185" s="500" t="s">
        <v>243</v>
      </c>
      <c r="D185" s="418"/>
      <c r="E185" s="533"/>
      <c r="F185" s="501" t="s">
        <v>125</v>
      </c>
      <c r="G185" s="339">
        <v>80</v>
      </c>
      <c r="H185" s="354"/>
      <c r="I185" s="355"/>
      <c r="J185" s="342"/>
      <c r="K185" s="355"/>
      <c r="L185" s="355"/>
    </row>
    <row r="186" spans="2:12" ht="22.5" customHeight="1" x14ac:dyDescent="0.55000000000000004">
      <c r="B186" s="545"/>
      <c r="C186" s="504" t="s">
        <v>207</v>
      </c>
      <c r="D186" s="439"/>
      <c r="E186" s="543"/>
      <c r="F186" s="501" t="s">
        <v>179</v>
      </c>
      <c r="G186" s="339">
        <v>1</v>
      </c>
      <c r="H186" s="505"/>
      <c r="I186" s="355"/>
      <c r="J186" s="342"/>
      <c r="K186" s="355"/>
      <c r="L186" s="355"/>
    </row>
    <row r="187" spans="2:12" ht="22.5" customHeight="1" x14ac:dyDescent="0.55000000000000004">
      <c r="B187" s="545"/>
      <c r="C187" s="500" t="s">
        <v>224</v>
      </c>
      <c r="D187" s="418"/>
      <c r="E187" s="533"/>
      <c r="F187" s="501"/>
      <c r="G187" s="339"/>
      <c r="H187" s="354"/>
      <c r="I187" s="355"/>
      <c r="J187" s="342"/>
      <c r="K187" s="355"/>
      <c r="L187" s="355"/>
    </row>
    <row r="188" spans="2:12" ht="22.5" customHeight="1" x14ac:dyDescent="0.55000000000000004">
      <c r="B188" s="545"/>
      <c r="C188" s="500" t="s">
        <v>244</v>
      </c>
      <c r="D188" s="418"/>
      <c r="E188" s="533"/>
      <c r="F188" s="501" t="s">
        <v>125</v>
      </c>
      <c r="G188" s="339">
        <v>380</v>
      </c>
      <c r="H188" s="354"/>
      <c r="I188" s="355"/>
      <c r="J188" s="342"/>
      <c r="K188" s="355"/>
      <c r="L188" s="355"/>
    </row>
    <row r="189" spans="2:12" ht="22.5" customHeight="1" x14ac:dyDescent="0.55000000000000004">
      <c r="B189" s="545"/>
      <c r="C189" s="504" t="s">
        <v>207</v>
      </c>
      <c r="D189" s="439"/>
      <c r="E189" s="533"/>
      <c r="F189" s="501" t="s">
        <v>179</v>
      </c>
      <c r="G189" s="339">
        <v>1</v>
      </c>
      <c r="H189" s="505"/>
      <c r="I189" s="355"/>
      <c r="J189" s="342"/>
      <c r="K189" s="355"/>
      <c r="L189" s="355"/>
    </row>
    <row r="190" spans="2:12" ht="22.5" customHeight="1" x14ac:dyDescent="0.55000000000000004">
      <c r="B190" s="545"/>
      <c r="C190" s="546"/>
      <c r="D190" s="554"/>
      <c r="E190" s="533"/>
      <c r="F190" s="295"/>
      <c r="G190" s="338"/>
      <c r="H190" s="444"/>
      <c r="I190" s="547"/>
      <c r="J190" s="444"/>
      <c r="K190" s="547"/>
      <c r="L190" s="547"/>
    </row>
    <row r="191" spans="2:12" ht="22.5" customHeight="1" x14ac:dyDescent="0.45">
      <c r="B191" s="344"/>
      <c r="C191" s="522" t="s">
        <v>245</v>
      </c>
      <c r="D191" s="437"/>
      <c r="E191" s="523"/>
      <c r="F191" s="513"/>
      <c r="G191" s="544"/>
      <c r="H191" s="524"/>
      <c r="I191" s="515"/>
      <c r="J191" s="516"/>
      <c r="K191" s="515"/>
      <c r="L191" s="515"/>
    </row>
    <row r="192" spans="2:12" ht="22.5" customHeight="1" x14ac:dyDescent="0.45">
      <c r="B192" s="555"/>
      <c r="C192" s="556"/>
      <c r="D192" s="557"/>
      <c r="E192" s="558"/>
      <c r="F192" s="559"/>
      <c r="G192" s="560"/>
      <c r="H192" s="560"/>
      <c r="I192" s="561"/>
      <c r="J192" s="560"/>
      <c r="K192" s="561"/>
      <c r="L192" s="560"/>
    </row>
    <row r="193" spans="2:12" ht="22.5" customHeight="1" x14ac:dyDescent="0.45">
      <c r="B193" s="562"/>
      <c r="C193" s="563" t="s">
        <v>246</v>
      </c>
      <c r="D193" s="564"/>
      <c r="E193" s="558"/>
      <c r="F193" s="559"/>
      <c r="G193" s="560"/>
      <c r="H193" s="560"/>
      <c r="I193" s="561"/>
      <c r="J193" s="560"/>
      <c r="K193" s="561"/>
      <c r="L193" s="560"/>
    </row>
    <row r="194" spans="2:12" ht="22.5" customHeight="1" x14ac:dyDescent="0.55000000000000004">
      <c r="B194" s="562"/>
      <c r="C194" s="565" t="s">
        <v>247</v>
      </c>
      <c r="D194" s="566"/>
      <c r="E194" s="558"/>
      <c r="F194" s="567"/>
      <c r="G194" s="568"/>
      <c r="H194" s="569"/>
      <c r="I194" s="570"/>
      <c r="J194" s="571"/>
      <c r="K194" s="570"/>
      <c r="L194" s="570"/>
    </row>
    <row r="195" spans="2:12" ht="22.5" customHeight="1" x14ac:dyDescent="0.55000000000000004">
      <c r="B195" s="562"/>
      <c r="C195" s="291" t="s">
        <v>248</v>
      </c>
      <c r="D195" s="572"/>
      <c r="E195" s="558"/>
      <c r="F195" s="567"/>
      <c r="G195" s="568"/>
      <c r="H195" s="569"/>
      <c r="I195" s="570"/>
      <c r="J195" s="571"/>
      <c r="K195" s="570"/>
      <c r="L195" s="570"/>
    </row>
    <row r="196" spans="2:12" ht="22.5" customHeight="1" x14ac:dyDescent="0.55000000000000004">
      <c r="B196" s="562"/>
      <c r="C196" s="291" t="s">
        <v>249</v>
      </c>
      <c r="D196" s="572"/>
      <c r="E196" s="558"/>
      <c r="F196" s="567"/>
      <c r="G196" s="568"/>
      <c r="H196" s="569"/>
      <c r="I196" s="570"/>
      <c r="J196" s="571"/>
      <c r="K196" s="570"/>
      <c r="L196" s="570"/>
    </row>
    <row r="197" spans="2:12" ht="22.5" customHeight="1" x14ac:dyDescent="0.55000000000000004">
      <c r="B197" s="562"/>
      <c r="C197" s="291" t="s">
        <v>250</v>
      </c>
      <c r="D197" s="572"/>
      <c r="E197" s="558"/>
      <c r="F197" s="573" t="s">
        <v>125</v>
      </c>
      <c r="G197" s="339">
        <v>150</v>
      </c>
      <c r="H197" s="354"/>
      <c r="I197" s="355"/>
      <c r="J197" s="342"/>
      <c r="K197" s="355"/>
      <c r="L197" s="355"/>
    </row>
    <row r="198" spans="2:12" ht="22.5" customHeight="1" x14ac:dyDescent="0.55000000000000004">
      <c r="B198" s="562"/>
      <c r="C198" s="291" t="s">
        <v>251</v>
      </c>
      <c r="D198" s="572"/>
      <c r="E198" s="558"/>
      <c r="F198" s="573" t="s">
        <v>125</v>
      </c>
      <c r="G198" s="339">
        <v>150</v>
      </c>
      <c r="H198" s="354"/>
      <c r="I198" s="355"/>
      <c r="J198" s="342"/>
      <c r="K198" s="355"/>
      <c r="L198" s="355"/>
    </row>
    <row r="199" spans="2:12" ht="22.5" customHeight="1" x14ac:dyDescent="0.55000000000000004">
      <c r="B199" s="562"/>
      <c r="C199" s="460" t="s">
        <v>178</v>
      </c>
      <c r="D199" s="460"/>
      <c r="E199" s="558"/>
      <c r="F199" s="295" t="s">
        <v>179</v>
      </c>
      <c r="G199" s="461">
        <v>1</v>
      </c>
      <c r="H199" s="462"/>
      <c r="I199" s="463"/>
      <c r="J199" s="464"/>
      <c r="K199" s="463"/>
      <c r="L199" s="463"/>
    </row>
    <row r="200" spans="2:12" ht="22.5" customHeight="1" x14ac:dyDescent="0.55000000000000004">
      <c r="B200" s="562"/>
      <c r="C200" s="460" t="s">
        <v>180</v>
      </c>
      <c r="D200" s="460"/>
      <c r="E200" s="558"/>
      <c r="F200" s="295" t="s">
        <v>179</v>
      </c>
      <c r="G200" s="461">
        <v>1</v>
      </c>
      <c r="H200" s="462"/>
      <c r="I200" s="463"/>
      <c r="J200" s="464"/>
      <c r="K200" s="463"/>
      <c r="L200" s="463"/>
    </row>
    <row r="201" spans="2:12" ht="22.5" customHeight="1" x14ac:dyDescent="0.55000000000000004">
      <c r="B201" s="562"/>
      <c r="C201" s="460" t="s">
        <v>181</v>
      </c>
      <c r="D201" s="460"/>
      <c r="E201" s="558"/>
      <c r="F201" s="295" t="s">
        <v>179</v>
      </c>
      <c r="G201" s="461">
        <v>1</v>
      </c>
      <c r="H201" s="462"/>
      <c r="I201" s="463"/>
      <c r="J201" s="464"/>
      <c r="K201" s="463"/>
      <c r="L201" s="463"/>
    </row>
    <row r="202" spans="2:12" ht="22.5" customHeight="1" x14ac:dyDescent="0.55000000000000004">
      <c r="B202" s="562"/>
      <c r="C202" s="291" t="s">
        <v>252</v>
      </c>
      <c r="D202" s="572"/>
      <c r="E202" s="558"/>
      <c r="F202" s="574"/>
      <c r="G202" s="339"/>
      <c r="H202" s="354"/>
      <c r="I202" s="355"/>
      <c r="J202" s="342"/>
      <c r="K202" s="355"/>
      <c r="L202" s="355"/>
    </row>
    <row r="203" spans="2:12" ht="22.5" customHeight="1" x14ac:dyDescent="0.55000000000000004">
      <c r="B203" s="562"/>
      <c r="C203" s="291" t="s">
        <v>253</v>
      </c>
      <c r="D203" s="572"/>
      <c r="E203" s="558"/>
      <c r="F203" s="573" t="s">
        <v>125</v>
      </c>
      <c r="G203" s="339">
        <v>50</v>
      </c>
      <c r="H203" s="354"/>
      <c r="I203" s="355"/>
      <c r="J203" s="342"/>
      <c r="K203" s="355"/>
      <c r="L203" s="355"/>
    </row>
    <row r="204" spans="2:12" ht="22.5" customHeight="1" x14ac:dyDescent="0.55000000000000004">
      <c r="B204" s="562"/>
      <c r="C204" s="460" t="s">
        <v>178</v>
      </c>
      <c r="D204" s="460"/>
      <c r="E204" s="558"/>
      <c r="F204" s="575" t="s">
        <v>179</v>
      </c>
      <c r="G204" s="339">
        <v>1</v>
      </c>
      <c r="H204" s="462"/>
      <c r="I204" s="355"/>
      <c r="J204" s="464"/>
      <c r="K204" s="355"/>
      <c r="L204" s="355"/>
    </row>
    <row r="205" spans="2:12" ht="22.5" customHeight="1" x14ac:dyDescent="0.55000000000000004">
      <c r="B205" s="562"/>
      <c r="C205" s="460" t="s">
        <v>187</v>
      </c>
      <c r="D205" s="460"/>
      <c r="E205" s="558"/>
      <c r="F205" s="575" t="s">
        <v>179</v>
      </c>
      <c r="G205" s="339">
        <v>1</v>
      </c>
      <c r="H205" s="462"/>
      <c r="I205" s="355"/>
      <c r="J205" s="464"/>
      <c r="K205" s="355"/>
      <c r="L205" s="355"/>
    </row>
    <row r="206" spans="2:12" ht="22.5" customHeight="1" x14ac:dyDescent="0.55000000000000004">
      <c r="B206" s="562"/>
      <c r="C206" s="460" t="s">
        <v>181</v>
      </c>
      <c r="D206" s="460"/>
      <c r="E206" s="558"/>
      <c r="F206" s="575" t="s">
        <v>179</v>
      </c>
      <c r="G206" s="339">
        <v>1</v>
      </c>
      <c r="H206" s="462"/>
      <c r="I206" s="355"/>
      <c r="J206" s="464"/>
      <c r="K206" s="355"/>
      <c r="L206" s="355"/>
    </row>
    <row r="207" spans="2:12" ht="22.5" customHeight="1" x14ac:dyDescent="0.55000000000000004">
      <c r="B207" s="576"/>
      <c r="C207" s="291" t="s">
        <v>254</v>
      </c>
      <c r="D207" s="566"/>
      <c r="E207" s="558"/>
      <c r="F207" s="575"/>
      <c r="G207" s="577"/>
      <c r="H207" s="354"/>
      <c r="I207" s="578"/>
      <c r="J207" s="342"/>
      <c r="K207" s="578"/>
      <c r="L207" s="467"/>
    </row>
    <row r="208" spans="2:12" ht="22.5" customHeight="1" x14ac:dyDescent="0.55000000000000004">
      <c r="B208" s="576"/>
      <c r="C208" s="291" t="s">
        <v>255</v>
      </c>
      <c r="D208" s="572"/>
      <c r="E208" s="558"/>
      <c r="F208" s="573" t="s">
        <v>125</v>
      </c>
      <c r="G208" s="339">
        <v>150</v>
      </c>
      <c r="H208" s="354"/>
      <c r="I208" s="355"/>
      <c r="J208" s="342"/>
      <c r="K208" s="355"/>
      <c r="L208" s="355"/>
    </row>
    <row r="209" spans="2:12" ht="22.5" customHeight="1" x14ac:dyDescent="0.55000000000000004">
      <c r="B209" s="576"/>
      <c r="C209" s="291" t="s">
        <v>256</v>
      </c>
      <c r="D209" s="572"/>
      <c r="E209" s="558"/>
      <c r="F209" s="573" t="s">
        <v>125</v>
      </c>
      <c r="G209" s="339">
        <v>150</v>
      </c>
      <c r="H209" s="354"/>
      <c r="I209" s="355"/>
      <c r="J209" s="342"/>
      <c r="K209" s="355"/>
      <c r="L209" s="355"/>
    </row>
    <row r="210" spans="2:12" ht="22.5" customHeight="1" x14ac:dyDescent="0.55000000000000004">
      <c r="B210" s="579"/>
      <c r="C210" s="291" t="s">
        <v>257</v>
      </c>
      <c r="D210" s="572"/>
      <c r="E210" s="558"/>
      <c r="F210" s="574"/>
      <c r="G210" s="339"/>
      <c r="H210" s="354"/>
      <c r="I210" s="355"/>
      <c r="J210" s="342"/>
      <c r="K210" s="355"/>
      <c r="L210" s="355"/>
    </row>
    <row r="211" spans="2:12" ht="22.5" customHeight="1" x14ac:dyDescent="0.55000000000000004">
      <c r="B211" s="576"/>
      <c r="C211" s="291" t="s">
        <v>258</v>
      </c>
      <c r="D211" s="572"/>
      <c r="E211" s="558"/>
      <c r="F211" s="573" t="s">
        <v>125</v>
      </c>
      <c r="G211" s="339">
        <v>50</v>
      </c>
      <c r="H211" s="354"/>
      <c r="I211" s="355"/>
      <c r="J211" s="342"/>
      <c r="K211" s="355"/>
      <c r="L211" s="355"/>
    </row>
    <row r="212" spans="2:12" ht="22.5" customHeight="1" x14ac:dyDescent="0.55000000000000004">
      <c r="B212" s="576"/>
      <c r="C212" s="291" t="s">
        <v>259</v>
      </c>
      <c r="D212" s="572"/>
      <c r="E212" s="558"/>
      <c r="F212" s="575" t="s">
        <v>230</v>
      </c>
      <c r="G212" s="339">
        <v>1</v>
      </c>
      <c r="H212" s="354"/>
      <c r="I212" s="355"/>
      <c r="J212" s="342"/>
      <c r="K212" s="355"/>
      <c r="L212" s="355"/>
    </row>
    <row r="213" spans="2:12" ht="22.5" customHeight="1" x14ac:dyDescent="0.55000000000000004">
      <c r="B213" s="576"/>
      <c r="C213" s="580" t="s">
        <v>260</v>
      </c>
      <c r="D213" s="572"/>
      <c r="E213" s="558"/>
      <c r="F213" s="574" t="s">
        <v>117</v>
      </c>
      <c r="G213" s="339">
        <v>1</v>
      </c>
      <c r="H213" s="354"/>
      <c r="I213" s="355"/>
      <c r="J213" s="342"/>
      <c r="K213" s="355"/>
      <c r="L213" s="355"/>
    </row>
    <row r="214" spans="2:12" ht="22.5" customHeight="1" x14ac:dyDescent="0.55000000000000004">
      <c r="B214" s="576"/>
      <c r="C214" s="581" t="s">
        <v>261</v>
      </c>
      <c r="D214" s="572"/>
      <c r="E214" s="558"/>
      <c r="F214" s="574" t="s">
        <v>125</v>
      </c>
      <c r="G214" s="339">
        <v>7</v>
      </c>
      <c r="H214" s="354"/>
      <c r="I214" s="355"/>
      <c r="J214" s="342"/>
      <c r="K214" s="355"/>
      <c r="L214" s="355"/>
    </row>
    <row r="215" spans="2:12" ht="22.5" customHeight="1" x14ac:dyDescent="0.55000000000000004">
      <c r="B215" s="576"/>
      <c r="C215" s="581" t="s">
        <v>262</v>
      </c>
      <c r="D215" s="572"/>
      <c r="E215" s="558"/>
      <c r="F215" s="573" t="s">
        <v>117</v>
      </c>
      <c r="G215" s="339">
        <v>5</v>
      </c>
      <c r="H215" s="354"/>
      <c r="I215" s="355"/>
      <c r="J215" s="342"/>
      <c r="K215" s="355"/>
      <c r="L215" s="355"/>
    </row>
    <row r="216" spans="2:12" ht="22.5" customHeight="1" x14ac:dyDescent="0.45">
      <c r="B216" s="576"/>
      <c r="C216" s="556"/>
      <c r="D216" s="557"/>
      <c r="E216" s="558"/>
      <c r="F216" s="559"/>
      <c r="G216" s="560"/>
      <c r="H216" s="560"/>
      <c r="I216" s="561"/>
      <c r="J216" s="560"/>
      <c r="K216" s="561"/>
      <c r="L216" s="560"/>
    </row>
    <row r="217" spans="2:12" ht="22.5" customHeight="1" x14ac:dyDescent="0.45">
      <c r="B217" s="582"/>
      <c r="C217" s="583" t="s">
        <v>263</v>
      </c>
      <c r="D217" s="584"/>
      <c r="E217" s="585"/>
      <c r="F217" s="586"/>
      <c r="G217" s="587"/>
      <c r="H217" s="587"/>
      <c r="I217" s="515"/>
      <c r="J217" s="516"/>
      <c r="K217" s="515"/>
      <c r="L217" s="515"/>
    </row>
    <row r="218" spans="2:12" ht="22.5" customHeight="1" x14ac:dyDescent="0.45">
      <c r="B218" s="588"/>
      <c r="C218" s="589"/>
      <c r="D218" s="590" t="s">
        <v>264</v>
      </c>
      <c r="E218" s="591"/>
      <c r="F218" s="588"/>
      <c r="G218" s="592"/>
      <c r="H218" s="593"/>
      <c r="I218" s="593"/>
      <c r="J218" s="594"/>
      <c r="K218" s="593"/>
      <c r="L218" s="593"/>
    </row>
    <row r="219" spans="2:12" ht="22.5" customHeight="1" x14ac:dyDescent="0.45">
      <c r="B219" s="588"/>
      <c r="C219" s="595"/>
      <c r="D219" s="590" t="s">
        <v>265</v>
      </c>
      <c r="E219" s="596"/>
      <c r="F219" s="588"/>
      <c r="G219" s="592"/>
      <c r="H219" s="593"/>
      <c r="I219" s="593"/>
      <c r="J219" s="594"/>
      <c r="K219" s="593"/>
      <c r="L219" s="593"/>
    </row>
    <row r="220" spans="2:12" ht="22.5" customHeight="1" x14ac:dyDescent="0.45">
      <c r="B220" s="588"/>
      <c r="C220" s="352" t="s">
        <v>266</v>
      </c>
      <c r="D220" s="418"/>
      <c r="E220" s="596"/>
      <c r="F220" s="588"/>
      <c r="G220" s="592"/>
      <c r="H220" s="593"/>
      <c r="I220" s="593"/>
      <c r="J220" s="594"/>
      <c r="K220" s="593"/>
      <c r="L220" s="593"/>
    </row>
    <row r="221" spans="2:12" ht="22.5" customHeight="1" x14ac:dyDescent="0.45">
      <c r="B221" s="588"/>
      <c r="C221" s="352" t="s">
        <v>267</v>
      </c>
      <c r="D221" s="439"/>
      <c r="E221" s="596"/>
      <c r="F221" s="597"/>
      <c r="G221" s="598"/>
      <c r="H221" s="599"/>
      <c r="I221" s="600"/>
      <c r="J221" s="601"/>
      <c r="K221" s="600"/>
      <c r="L221" s="602"/>
    </row>
    <row r="222" spans="2:12" ht="22.5" customHeight="1" x14ac:dyDescent="0.45">
      <c r="B222" s="588"/>
      <c r="C222" s="497" t="s">
        <v>268</v>
      </c>
      <c r="D222" s="506"/>
      <c r="E222" s="596"/>
      <c r="F222" s="603" t="s">
        <v>12</v>
      </c>
      <c r="G222" s="339">
        <f>27*2.8</f>
        <v>75.599999999999994</v>
      </c>
      <c r="H222" s="354"/>
      <c r="I222" s="355"/>
      <c r="J222" s="342"/>
      <c r="K222" s="355"/>
      <c r="L222" s="355"/>
    </row>
    <row r="223" spans="2:12" ht="22.5" customHeight="1" x14ac:dyDescent="0.45">
      <c r="B223" s="588"/>
      <c r="C223" s="336" t="s">
        <v>269</v>
      </c>
      <c r="D223" s="413"/>
      <c r="E223" s="596"/>
      <c r="F223" s="603" t="s">
        <v>117</v>
      </c>
      <c r="G223" s="339">
        <v>8</v>
      </c>
      <c r="H223" s="354"/>
      <c r="I223" s="355"/>
      <c r="J223" s="342"/>
      <c r="K223" s="355"/>
      <c r="L223" s="355"/>
    </row>
    <row r="224" spans="2:12" ht="22.5" customHeight="1" x14ac:dyDescent="0.45">
      <c r="B224" s="588"/>
      <c r="C224" s="336" t="s">
        <v>270</v>
      </c>
      <c r="D224" s="413"/>
      <c r="E224" s="596"/>
      <c r="F224" s="603" t="s">
        <v>117</v>
      </c>
      <c r="G224" s="339">
        <v>20</v>
      </c>
      <c r="H224" s="354"/>
      <c r="I224" s="355"/>
      <c r="J224" s="342"/>
      <c r="K224" s="355"/>
      <c r="L224" s="355"/>
    </row>
    <row r="225" spans="2:12" ht="22.5" customHeight="1" x14ac:dyDescent="0.45">
      <c r="B225" s="588"/>
      <c r="C225" s="336" t="s">
        <v>271</v>
      </c>
      <c r="D225" s="413"/>
      <c r="E225" s="596"/>
      <c r="F225" s="604" t="s">
        <v>12</v>
      </c>
      <c r="G225" s="339">
        <v>25</v>
      </c>
      <c r="H225" s="354"/>
      <c r="I225" s="355"/>
      <c r="J225" s="342"/>
      <c r="K225" s="355"/>
      <c r="L225" s="355"/>
    </row>
    <row r="226" spans="2:12" ht="22.5" customHeight="1" x14ac:dyDescent="0.45">
      <c r="B226" s="588"/>
      <c r="C226" s="336" t="s">
        <v>272</v>
      </c>
      <c r="D226" s="413"/>
      <c r="E226" s="596"/>
      <c r="F226" s="604" t="s">
        <v>179</v>
      </c>
      <c r="G226" s="339">
        <v>1</v>
      </c>
      <c r="H226" s="354"/>
      <c r="I226" s="355"/>
      <c r="J226" s="342"/>
      <c r="K226" s="355"/>
      <c r="L226" s="355"/>
    </row>
    <row r="227" spans="2:12" ht="22.5" customHeight="1" x14ac:dyDescent="0.45">
      <c r="B227" s="588"/>
      <c r="C227" s="336" t="s">
        <v>273</v>
      </c>
      <c r="D227" s="413"/>
      <c r="E227" s="596"/>
      <c r="F227" s="604" t="s">
        <v>12</v>
      </c>
      <c r="G227" s="339">
        <v>137</v>
      </c>
      <c r="H227" s="354"/>
      <c r="I227" s="355"/>
      <c r="J227" s="342"/>
      <c r="K227" s="355"/>
      <c r="L227" s="355"/>
    </row>
    <row r="228" spans="2:12" ht="22.5" customHeight="1" x14ac:dyDescent="0.45">
      <c r="B228" s="588"/>
      <c r="C228" s="336" t="s">
        <v>274</v>
      </c>
      <c r="D228" s="413"/>
      <c r="E228" s="596"/>
      <c r="F228" s="603" t="s">
        <v>117</v>
      </c>
      <c r="G228" s="605">
        <v>1</v>
      </c>
      <c r="H228" s="606"/>
      <c r="I228" s="607"/>
      <c r="J228" s="608"/>
      <c r="K228" s="607"/>
      <c r="L228" s="607"/>
    </row>
    <row r="229" spans="2:12" ht="22.5" customHeight="1" x14ac:dyDescent="0.45">
      <c r="B229" s="588"/>
      <c r="C229" s="336" t="s">
        <v>275</v>
      </c>
      <c r="D229" s="413"/>
      <c r="E229" s="596"/>
      <c r="F229" s="603" t="s">
        <v>117</v>
      </c>
      <c r="G229" s="605">
        <v>1</v>
      </c>
      <c r="H229" s="606"/>
      <c r="I229" s="607"/>
      <c r="J229" s="608"/>
      <c r="K229" s="607"/>
      <c r="L229" s="607"/>
    </row>
    <row r="230" spans="2:12" ht="22.5" customHeight="1" x14ac:dyDescent="0.45">
      <c r="B230" s="588"/>
      <c r="C230" s="336" t="s">
        <v>276</v>
      </c>
      <c r="D230" s="413"/>
      <c r="E230" s="596"/>
      <c r="F230" s="603" t="s">
        <v>117</v>
      </c>
      <c r="G230" s="605">
        <v>1</v>
      </c>
      <c r="H230" s="606"/>
      <c r="I230" s="607"/>
      <c r="J230" s="608"/>
      <c r="K230" s="607"/>
      <c r="L230" s="607"/>
    </row>
    <row r="231" spans="2:12" ht="22.5" customHeight="1" x14ac:dyDescent="0.45">
      <c r="B231" s="588"/>
      <c r="C231" s="336" t="s">
        <v>277</v>
      </c>
      <c r="D231" s="413"/>
      <c r="E231" s="596"/>
      <c r="F231" s="603" t="s">
        <v>117</v>
      </c>
      <c r="G231" s="605">
        <v>1</v>
      </c>
      <c r="H231" s="606"/>
      <c r="I231" s="607"/>
      <c r="J231" s="608"/>
      <c r="K231" s="607"/>
      <c r="L231" s="607"/>
    </row>
    <row r="232" spans="2:12" ht="22.5" customHeight="1" x14ac:dyDescent="0.45">
      <c r="B232" s="588"/>
      <c r="C232" s="352" t="s">
        <v>278</v>
      </c>
      <c r="D232" s="413"/>
      <c r="E232" s="596"/>
      <c r="F232" s="603"/>
      <c r="G232" s="609"/>
      <c r="H232" s="606"/>
      <c r="I232" s="609"/>
      <c r="J232" s="608"/>
      <c r="K232" s="609"/>
      <c r="L232" s="609"/>
    </row>
    <row r="233" spans="2:12" ht="22.5" customHeight="1" x14ac:dyDescent="0.45">
      <c r="B233" s="588"/>
      <c r="C233" s="336" t="s">
        <v>279</v>
      </c>
      <c r="D233" s="413"/>
      <c r="E233" s="596"/>
      <c r="F233" s="604" t="s">
        <v>117</v>
      </c>
      <c r="G233" s="605">
        <v>5</v>
      </c>
      <c r="H233" s="606"/>
      <c r="I233" s="607"/>
      <c r="J233" s="608"/>
      <c r="K233" s="607"/>
      <c r="L233" s="607"/>
    </row>
    <row r="234" spans="2:12" ht="22.5" customHeight="1" x14ac:dyDescent="0.45">
      <c r="B234" s="588"/>
      <c r="C234" s="336" t="s">
        <v>280</v>
      </c>
      <c r="D234" s="413"/>
      <c r="E234" s="596"/>
      <c r="F234" s="604"/>
      <c r="G234" s="605"/>
      <c r="H234" s="606"/>
      <c r="I234" s="607"/>
      <c r="J234" s="608"/>
      <c r="K234" s="607"/>
      <c r="L234" s="607"/>
    </row>
    <row r="235" spans="2:12" ht="22.5" customHeight="1" x14ac:dyDescent="0.45">
      <c r="B235" s="588"/>
      <c r="C235" s="412" t="s">
        <v>281</v>
      </c>
      <c r="D235" s="413"/>
      <c r="E235" s="596"/>
      <c r="F235" s="604" t="s">
        <v>12</v>
      </c>
      <c r="G235" s="339">
        <v>142</v>
      </c>
      <c r="H235" s="354"/>
      <c r="I235" s="355"/>
      <c r="J235" s="342"/>
      <c r="K235" s="355"/>
      <c r="L235" s="355"/>
    </row>
    <row r="236" spans="2:12" ht="22.5" customHeight="1" x14ac:dyDescent="0.45">
      <c r="B236" s="588"/>
      <c r="C236" s="352" t="s">
        <v>282</v>
      </c>
      <c r="D236" s="413"/>
      <c r="E236" s="596"/>
      <c r="F236" s="603"/>
      <c r="G236" s="609"/>
      <c r="H236" s="354"/>
      <c r="I236" s="609"/>
      <c r="J236" s="342"/>
      <c r="K236" s="609"/>
      <c r="L236" s="609"/>
    </row>
    <row r="237" spans="2:12" ht="22.5" customHeight="1" x14ac:dyDescent="0.45">
      <c r="B237" s="588"/>
      <c r="C237" s="336" t="s">
        <v>270</v>
      </c>
      <c r="D237" s="413"/>
      <c r="E237" s="596"/>
      <c r="F237" s="604" t="s">
        <v>12</v>
      </c>
      <c r="G237" s="339">
        <v>18</v>
      </c>
      <c r="H237" s="354"/>
      <c r="I237" s="355"/>
      <c r="J237" s="342"/>
      <c r="K237" s="355"/>
      <c r="L237" s="355"/>
    </row>
    <row r="238" spans="2:12" ht="22.5" customHeight="1" x14ac:dyDescent="0.45">
      <c r="B238" s="588"/>
      <c r="C238" s="336" t="s">
        <v>283</v>
      </c>
      <c r="D238" s="413"/>
      <c r="E238" s="596"/>
      <c r="F238" s="604" t="s">
        <v>117</v>
      </c>
      <c r="G238" s="339">
        <v>1</v>
      </c>
      <c r="H238" s="354"/>
      <c r="I238" s="355"/>
      <c r="J238" s="342"/>
      <c r="K238" s="355"/>
      <c r="L238" s="355"/>
    </row>
    <row r="239" spans="2:12" ht="22.5" customHeight="1" x14ac:dyDescent="0.45">
      <c r="B239" s="588"/>
      <c r="C239" s="352" t="s">
        <v>284</v>
      </c>
      <c r="D239" s="413"/>
      <c r="E239" s="596"/>
      <c r="F239" s="603"/>
      <c r="G239" s="609"/>
      <c r="H239" s="354"/>
      <c r="I239" s="609"/>
      <c r="J239" s="342"/>
      <c r="K239" s="609"/>
      <c r="L239" s="609"/>
    </row>
    <row r="240" spans="2:12" ht="22.5" customHeight="1" x14ac:dyDescent="0.45">
      <c r="B240" s="588"/>
      <c r="C240" s="336" t="s">
        <v>270</v>
      </c>
      <c r="D240" s="413"/>
      <c r="E240" s="596"/>
      <c r="F240" s="604" t="s">
        <v>12</v>
      </c>
      <c r="G240" s="339">
        <v>9</v>
      </c>
      <c r="H240" s="354"/>
      <c r="I240" s="355"/>
      <c r="J240" s="342"/>
      <c r="K240" s="355"/>
      <c r="L240" s="355"/>
    </row>
    <row r="241" spans="2:12" ht="22.5" customHeight="1" x14ac:dyDescent="0.45">
      <c r="B241" s="588"/>
      <c r="C241" s="336" t="s">
        <v>285</v>
      </c>
      <c r="D241" s="413"/>
      <c r="E241" s="596"/>
      <c r="F241" s="604" t="s">
        <v>117</v>
      </c>
      <c r="G241" s="339">
        <v>1</v>
      </c>
      <c r="H241" s="354"/>
      <c r="I241" s="355"/>
      <c r="J241" s="342"/>
      <c r="K241" s="355"/>
      <c r="L241" s="355"/>
    </row>
    <row r="242" spans="2:12" ht="22.5" customHeight="1" x14ac:dyDescent="0.45">
      <c r="B242" s="588"/>
      <c r="C242" s="336" t="s">
        <v>286</v>
      </c>
      <c r="D242" s="413"/>
      <c r="E242" s="596"/>
      <c r="F242" s="604" t="s">
        <v>117</v>
      </c>
      <c r="G242" s="339">
        <v>1</v>
      </c>
      <c r="H242" s="354"/>
      <c r="I242" s="355"/>
      <c r="J242" s="342"/>
      <c r="K242" s="355"/>
      <c r="L242" s="355"/>
    </row>
    <row r="243" spans="2:12" ht="22.5" customHeight="1" x14ac:dyDescent="0.45">
      <c r="B243" s="588"/>
      <c r="C243" s="352" t="s">
        <v>287</v>
      </c>
      <c r="D243" s="413"/>
      <c r="E243" s="596"/>
      <c r="F243" s="603"/>
      <c r="G243" s="609"/>
      <c r="H243" s="354"/>
      <c r="I243" s="609"/>
      <c r="J243" s="342"/>
      <c r="K243" s="609"/>
      <c r="L243" s="609"/>
    </row>
    <row r="244" spans="2:12" ht="22.5" customHeight="1" x14ac:dyDescent="0.45">
      <c r="B244" s="588"/>
      <c r="C244" s="336" t="s">
        <v>288</v>
      </c>
      <c r="D244" s="413"/>
      <c r="E244" s="596"/>
      <c r="F244" s="604" t="s">
        <v>12</v>
      </c>
      <c r="G244" s="339">
        <v>4</v>
      </c>
      <c r="H244" s="354"/>
      <c r="I244" s="355"/>
      <c r="J244" s="342"/>
      <c r="K244" s="355"/>
      <c r="L244" s="355"/>
    </row>
    <row r="245" spans="2:12" ht="22.5" customHeight="1" x14ac:dyDescent="0.45">
      <c r="B245" s="588"/>
      <c r="C245" s="336" t="s">
        <v>270</v>
      </c>
      <c r="D245" s="413"/>
      <c r="E245" s="596"/>
      <c r="F245" s="604" t="s">
        <v>12</v>
      </c>
      <c r="G245" s="339">
        <v>5</v>
      </c>
      <c r="H245" s="354"/>
      <c r="I245" s="355"/>
      <c r="J245" s="342"/>
      <c r="K245" s="355"/>
      <c r="L245" s="355"/>
    </row>
    <row r="246" spans="2:12" ht="22.5" customHeight="1" x14ac:dyDescent="0.45">
      <c r="B246" s="588"/>
      <c r="C246" s="336" t="s">
        <v>289</v>
      </c>
      <c r="D246" s="413"/>
      <c r="E246" s="596"/>
      <c r="F246" s="604" t="s">
        <v>12</v>
      </c>
      <c r="G246" s="339">
        <v>4</v>
      </c>
      <c r="H246" s="354"/>
      <c r="I246" s="355"/>
      <c r="J246" s="342"/>
      <c r="K246" s="355"/>
      <c r="L246" s="355"/>
    </row>
    <row r="247" spans="2:12" ht="22.5" customHeight="1" x14ac:dyDescent="0.45">
      <c r="B247" s="588"/>
      <c r="C247" s="336" t="s">
        <v>290</v>
      </c>
      <c r="D247" s="413"/>
      <c r="E247" s="596"/>
      <c r="F247" s="604" t="s">
        <v>117</v>
      </c>
      <c r="G247" s="339">
        <v>1</v>
      </c>
      <c r="H247" s="354"/>
      <c r="I247" s="355"/>
      <c r="J247" s="342"/>
      <c r="K247" s="355"/>
      <c r="L247" s="355"/>
    </row>
    <row r="248" spans="2:12" ht="22.5" customHeight="1" x14ac:dyDescent="0.45">
      <c r="B248" s="588"/>
      <c r="C248" s="336" t="s">
        <v>291</v>
      </c>
      <c r="D248" s="413"/>
      <c r="E248" s="596"/>
      <c r="F248" s="604" t="s">
        <v>117</v>
      </c>
      <c r="G248" s="339">
        <v>1</v>
      </c>
      <c r="H248" s="354"/>
      <c r="I248" s="355"/>
      <c r="J248" s="342"/>
      <c r="K248" s="355"/>
      <c r="L248" s="355"/>
    </row>
    <row r="249" spans="2:12" ht="22.5" customHeight="1" x14ac:dyDescent="0.45">
      <c r="B249" s="588"/>
      <c r="C249" s="336" t="s">
        <v>292</v>
      </c>
      <c r="D249" s="413"/>
      <c r="E249" s="596"/>
      <c r="F249" s="604" t="s">
        <v>117</v>
      </c>
      <c r="G249" s="339">
        <v>1</v>
      </c>
      <c r="H249" s="354"/>
      <c r="I249" s="355"/>
      <c r="J249" s="342"/>
      <c r="K249" s="355"/>
      <c r="L249" s="355"/>
    </row>
    <row r="250" spans="2:12" ht="22.5" customHeight="1" x14ac:dyDescent="0.45">
      <c r="B250" s="588"/>
      <c r="C250" s="352" t="s">
        <v>293</v>
      </c>
      <c r="D250" s="418"/>
      <c r="E250" s="596"/>
      <c r="F250" s="291"/>
      <c r="G250" s="339"/>
      <c r="H250" s="354"/>
      <c r="I250" s="339"/>
      <c r="J250" s="342"/>
      <c r="K250" s="339"/>
      <c r="L250" s="339"/>
    </row>
    <row r="251" spans="2:12" ht="22.5" customHeight="1" x14ac:dyDescent="0.45">
      <c r="B251" s="588"/>
      <c r="C251" s="336" t="s">
        <v>294</v>
      </c>
      <c r="D251" s="413"/>
      <c r="E251" s="596"/>
      <c r="F251" s="603" t="s">
        <v>117</v>
      </c>
      <c r="G251" s="339">
        <v>1</v>
      </c>
      <c r="H251" s="354"/>
      <c r="I251" s="355"/>
      <c r="J251" s="342"/>
      <c r="K251" s="355"/>
      <c r="L251" s="355"/>
    </row>
    <row r="252" spans="2:12" ht="22.5" customHeight="1" x14ac:dyDescent="0.45">
      <c r="B252" s="588"/>
      <c r="C252" s="336" t="s">
        <v>295</v>
      </c>
      <c r="D252" s="413"/>
      <c r="E252" s="596"/>
      <c r="F252" s="603" t="s">
        <v>117</v>
      </c>
      <c r="G252" s="339">
        <v>1</v>
      </c>
      <c r="H252" s="354"/>
      <c r="I252" s="355"/>
      <c r="J252" s="342"/>
      <c r="K252" s="355"/>
      <c r="L252" s="355"/>
    </row>
    <row r="253" spans="2:12" ht="22.5" customHeight="1" x14ac:dyDescent="0.45">
      <c r="B253" s="588"/>
      <c r="C253" s="336" t="s">
        <v>296</v>
      </c>
      <c r="D253" s="417"/>
      <c r="E253" s="596"/>
      <c r="F253" s="603" t="s">
        <v>117</v>
      </c>
      <c r="G253" s="339">
        <v>1</v>
      </c>
      <c r="H253" s="354"/>
      <c r="I253" s="355"/>
      <c r="J253" s="342"/>
      <c r="K253" s="355"/>
      <c r="L253" s="355"/>
    </row>
    <row r="254" spans="2:12" ht="22.5" customHeight="1" x14ac:dyDescent="0.45">
      <c r="B254" s="588"/>
      <c r="C254" s="352" t="s">
        <v>297</v>
      </c>
      <c r="D254" s="439"/>
      <c r="E254" s="596"/>
      <c r="F254" s="291"/>
      <c r="G254" s="339"/>
      <c r="H254" s="354"/>
      <c r="I254" s="339"/>
      <c r="J254" s="342"/>
      <c r="K254" s="339"/>
      <c r="L254" s="339"/>
    </row>
    <row r="255" spans="2:12" ht="22.5" customHeight="1" x14ac:dyDescent="0.45">
      <c r="B255" s="588"/>
      <c r="C255" s="610" t="s">
        <v>298</v>
      </c>
      <c r="D255" s="611"/>
      <c r="E255" s="596"/>
      <c r="F255" s="612" t="s">
        <v>117</v>
      </c>
      <c r="G255" s="613">
        <v>1</v>
      </c>
      <c r="H255" s="354"/>
      <c r="I255" s="355"/>
      <c r="J255" s="342"/>
      <c r="K255" s="355"/>
      <c r="L255" s="355"/>
    </row>
    <row r="256" spans="2:12" ht="22.5" customHeight="1" x14ac:dyDescent="0.45">
      <c r="B256" s="588"/>
      <c r="C256" s="352" t="s">
        <v>299</v>
      </c>
      <c r="D256" s="439"/>
      <c r="E256" s="596"/>
      <c r="F256" s="291"/>
      <c r="G256" s="339"/>
      <c r="H256" s="354"/>
      <c r="I256" s="339"/>
      <c r="J256" s="342"/>
      <c r="K256" s="339"/>
      <c r="L256" s="339"/>
    </row>
    <row r="257" spans="2:12" ht="22.5" customHeight="1" x14ac:dyDescent="0.45">
      <c r="B257" s="588"/>
      <c r="C257" s="336" t="s">
        <v>300</v>
      </c>
      <c r="D257" s="413"/>
      <c r="E257" s="596"/>
      <c r="F257" s="603" t="s">
        <v>117</v>
      </c>
      <c r="G257" s="339">
        <v>1</v>
      </c>
      <c r="H257" s="354"/>
      <c r="I257" s="355"/>
      <c r="J257" s="342"/>
      <c r="K257" s="355"/>
      <c r="L257" s="355"/>
    </row>
    <row r="258" spans="2:12" ht="22.5" customHeight="1" x14ac:dyDescent="0.45">
      <c r="B258" s="588"/>
      <c r="C258" s="336" t="s">
        <v>301</v>
      </c>
      <c r="D258" s="413"/>
      <c r="E258" s="596"/>
      <c r="F258" s="603" t="s">
        <v>117</v>
      </c>
      <c r="G258" s="339">
        <v>1</v>
      </c>
      <c r="H258" s="354"/>
      <c r="I258" s="355"/>
      <c r="J258" s="342"/>
      <c r="K258" s="355"/>
      <c r="L258" s="355"/>
    </row>
    <row r="259" spans="2:12" ht="22.5" customHeight="1" x14ac:dyDescent="0.45">
      <c r="B259" s="588"/>
      <c r="C259" s="352" t="s">
        <v>302</v>
      </c>
      <c r="D259" s="439"/>
      <c r="E259" s="596"/>
      <c r="F259" s="291"/>
      <c r="G259" s="339"/>
      <c r="H259" s="354"/>
      <c r="I259" s="339"/>
      <c r="J259" s="342"/>
      <c r="K259" s="339"/>
      <c r="L259" s="339"/>
    </row>
    <row r="260" spans="2:12" ht="22.5" customHeight="1" x14ac:dyDescent="0.45">
      <c r="B260" s="588"/>
      <c r="C260" s="336" t="s">
        <v>303</v>
      </c>
      <c r="D260" s="413"/>
      <c r="E260" s="596"/>
      <c r="F260" s="603" t="s">
        <v>117</v>
      </c>
      <c r="G260" s="339">
        <v>1</v>
      </c>
      <c r="H260" s="354"/>
      <c r="I260" s="355"/>
      <c r="J260" s="342"/>
      <c r="K260" s="355"/>
      <c r="L260" s="355"/>
    </row>
    <row r="261" spans="2:12" ht="22.5" customHeight="1" x14ac:dyDescent="0.45">
      <c r="B261" s="588"/>
      <c r="C261" s="352" t="s">
        <v>304</v>
      </c>
      <c r="D261" s="418"/>
      <c r="E261" s="596"/>
      <c r="F261" s="291"/>
      <c r="G261" s="339"/>
      <c r="H261" s="354"/>
      <c r="I261" s="339"/>
      <c r="J261" s="342"/>
      <c r="K261" s="339"/>
      <c r="L261" s="339"/>
    </row>
    <row r="262" spans="2:12" ht="22.5" customHeight="1" x14ac:dyDescent="0.45">
      <c r="B262" s="588"/>
      <c r="C262" s="336" t="s">
        <v>305</v>
      </c>
      <c r="D262" s="413"/>
      <c r="E262" s="596"/>
      <c r="F262" s="603" t="s">
        <v>117</v>
      </c>
      <c r="G262" s="339">
        <v>1</v>
      </c>
      <c r="H262" s="354"/>
      <c r="I262" s="355"/>
      <c r="J262" s="342"/>
      <c r="K262" s="355"/>
      <c r="L262" s="355"/>
    </row>
    <row r="263" spans="2:12" ht="22.5" customHeight="1" x14ac:dyDescent="0.45">
      <c r="B263" s="588"/>
      <c r="C263" s="352" t="s">
        <v>306</v>
      </c>
      <c r="D263" s="439"/>
      <c r="E263" s="596"/>
      <c r="F263" s="291"/>
      <c r="G263" s="339"/>
      <c r="H263" s="354"/>
      <c r="I263" s="339"/>
      <c r="J263" s="342"/>
      <c r="K263" s="339"/>
      <c r="L263" s="339"/>
    </row>
    <row r="264" spans="2:12" ht="22.5" customHeight="1" x14ac:dyDescent="0.45">
      <c r="B264" s="588"/>
      <c r="C264" s="610" t="s">
        <v>307</v>
      </c>
      <c r="D264" s="614"/>
      <c r="E264" s="596"/>
      <c r="F264" s="612" t="s">
        <v>117</v>
      </c>
      <c r="G264" s="613">
        <v>1</v>
      </c>
      <c r="H264" s="615"/>
      <c r="I264" s="616"/>
      <c r="J264" s="616"/>
      <c r="K264" s="616"/>
      <c r="L264" s="617"/>
    </row>
    <row r="265" spans="2:12" ht="22.5" customHeight="1" x14ac:dyDescent="0.45">
      <c r="B265" s="588"/>
      <c r="C265" s="610" t="s">
        <v>308</v>
      </c>
      <c r="D265" s="614"/>
      <c r="E265" s="596"/>
      <c r="F265" s="612" t="s">
        <v>117</v>
      </c>
      <c r="G265" s="613">
        <v>1</v>
      </c>
      <c r="H265" s="615"/>
      <c r="I265" s="616"/>
      <c r="J265" s="616"/>
      <c r="K265" s="616"/>
      <c r="L265" s="617"/>
    </row>
    <row r="266" spans="2:12" ht="22.5" customHeight="1" x14ac:dyDescent="0.45">
      <c r="B266" s="588"/>
      <c r="C266" s="352" t="s">
        <v>309</v>
      </c>
      <c r="D266" s="418"/>
      <c r="E266" s="596"/>
      <c r="F266" s="291"/>
      <c r="G266" s="339"/>
      <c r="H266" s="354"/>
      <c r="I266" s="339"/>
      <c r="J266" s="342"/>
      <c r="K266" s="339"/>
      <c r="L266" s="339"/>
    </row>
    <row r="267" spans="2:12" ht="22.5" customHeight="1" x14ac:dyDescent="0.45">
      <c r="B267" s="588"/>
      <c r="C267" s="336" t="s">
        <v>310</v>
      </c>
      <c r="D267" s="413"/>
      <c r="E267" s="596"/>
      <c r="F267" s="603" t="s">
        <v>117</v>
      </c>
      <c r="G267" s="339">
        <v>1</v>
      </c>
      <c r="H267" s="354"/>
      <c r="I267" s="355"/>
      <c r="J267" s="342"/>
      <c r="K267" s="355"/>
      <c r="L267" s="355"/>
    </row>
    <row r="268" spans="2:12" ht="22.5" customHeight="1" x14ac:dyDescent="0.45">
      <c r="B268" s="588"/>
      <c r="C268" s="610" t="s">
        <v>311</v>
      </c>
      <c r="D268" s="614"/>
      <c r="E268" s="596"/>
      <c r="F268" s="612" t="s">
        <v>117</v>
      </c>
      <c r="G268" s="613">
        <v>1</v>
      </c>
      <c r="H268" s="354"/>
      <c r="I268" s="355"/>
      <c r="J268" s="342"/>
      <c r="K268" s="355"/>
      <c r="L268" s="355"/>
    </row>
    <row r="269" spans="2:12" ht="22.5" customHeight="1" x14ac:dyDescent="0.45">
      <c r="B269" s="588"/>
      <c r="C269" s="352" t="s">
        <v>312</v>
      </c>
      <c r="D269" s="418"/>
      <c r="E269" s="596"/>
      <c r="F269" s="291"/>
      <c r="G269" s="339"/>
      <c r="H269" s="354"/>
      <c r="I269" s="339"/>
      <c r="J269" s="342"/>
      <c r="K269" s="339"/>
      <c r="L269" s="339"/>
    </row>
    <row r="270" spans="2:12" ht="22.5" customHeight="1" x14ac:dyDescent="0.45">
      <c r="B270" s="588"/>
      <c r="C270" s="610" t="s">
        <v>313</v>
      </c>
      <c r="D270" s="614"/>
      <c r="E270" s="596"/>
      <c r="F270" s="612" t="s">
        <v>117</v>
      </c>
      <c r="G270" s="613">
        <v>1</v>
      </c>
      <c r="H270" s="615"/>
      <c r="I270" s="616"/>
      <c r="J270" s="616"/>
      <c r="K270" s="616"/>
      <c r="L270" s="617"/>
    </row>
    <row r="271" spans="2:12" ht="22.5" customHeight="1" x14ac:dyDescent="0.45">
      <c r="B271" s="588"/>
      <c r="C271" s="412" t="s">
        <v>281</v>
      </c>
      <c r="D271" s="413"/>
      <c r="E271" s="596"/>
      <c r="F271" s="604" t="s">
        <v>12</v>
      </c>
      <c r="G271" s="339">
        <v>42</v>
      </c>
      <c r="H271" s="354"/>
      <c r="I271" s="355"/>
      <c r="J271" s="342"/>
      <c r="K271" s="355"/>
      <c r="L271" s="355"/>
    </row>
    <row r="272" spans="2:12" ht="22.5" customHeight="1" x14ac:dyDescent="0.45">
      <c r="B272" s="588"/>
      <c r="C272" s="352" t="s">
        <v>314</v>
      </c>
      <c r="D272" s="439"/>
      <c r="E272" s="596"/>
      <c r="F272" s="291"/>
      <c r="G272" s="339"/>
      <c r="H272" s="354"/>
      <c r="I272" s="339"/>
      <c r="J272" s="342"/>
      <c r="K272" s="339"/>
      <c r="L272" s="339"/>
    </row>
    <row r="273" spans="2:12" ht="22.5" customHeight="1" x14ac:dyDescent="0.45">
      <c r="B273" s="588"/>
      <c r="C273" s="336" t="s">
        <v>315</v>
      </c>
      <c r="D273" s="413"/>
      <c r="E273" s="596"/>
      <c r="F273" s="604" t="s">
        <v>117</v>
      </c>
      <c r="G273" s="339">
        <v>1</v>
      </c>
      <c r="H273" s="354"/>
      <c r="I273" s="355"/>
      <c r="J273" s="342"/>
      <c r="K273" s="355"/>
      <c r="L273" s="355"/>
    </row>
    <row r="274" spans="2:12" ht="22.5" customHeight="1" x14ac:dyDescent="0.45">
      <c r="B274" s="588"/>
      <c r="C274" s="336" t="s">
        <v>316</v>
      </c>
      <c r="D274" s="413"/>
      <c r="E274" s="596"/>
      <c r="F274" s="604" t="s">
        <v>117</v>
      </c>
      <c r="G274" s="339">
        <v>1</v>
      </c>
      <c r="H274" s="354"/>
      <c r="I274" s="355"/>
      <c r="J274" s="342"/>
      <c r="K274" s="355"/>
      <c r="L274" s="355"/>
    </row>
    <row r="275" spans="2:12" ht="22.5" customHeight="1" x14ac:dyDescent="0.45">
      <c r="B275" s="588"/>
      <c r="C275" s="352" t="s">
        <v>317</v>
      </c>
      <c r="D275" s="418"/>
      <c r="E275" s="596"/>
      <c r="F275" s="291"/>
      <c r="G275" s="339"/>
      <c r="H275" s="354"/>
      <c r="I275" s="339"/>
      <c r="J275" s="342"/>
      <c r="K275" s="339"/>
      <c r="L275" s="339"/>
    </row>
    <row r="276" spans="2:12" ht="22.5" customHeight="1" x14ac:dyDescent="0.45">
      <c r="B276" s="588"/>
      <c r="C276" s="336" t="s">
        <v>318</v>
      </c>
      <c r="D276" s="413"/>
      <c r="E276" s="596"/>
      <c r="F276" s="603" t="s">
        <v>12</v>
      </c>
      <c r="G276" s="339">
        <v>22</v>
      </c>
      <c r="H276" s="354"/>
      <c r="I276" s="355"/>
      <c r="J276" s="342"/>
      <c r="K276" s="355"/>
      <c r="L276" s="355"/>
    </row>
    <row r="277" spans="2:12" ht="22.5" customHeight="1" x14ac:dyDescent="0.45">
      <c r="B277" s="588"/>
      <c r="C277" s="336" t="s">
        <v>319</v>
      </c>
      <c r="D277" s="417"/>
      <c r="E277" s="596"/>
      <c r="F277" s="603" t="s">
        <v>12</v>
      </c>
      <c r="G277" s="339">
        <f>8*2.8</f>
        <v>22.4</v>
      </c>
      <c r="H277" s="354"/>
      <c r="I277" s="355"/>
      <c r="J277" s="342"/>
      <c r="K277" s="355"/>
      <c r="L277" s="355"/>
    </row>
    <row r="278" spans="2:12" ht="22.5" customHeight="1" x14ac:dyDescent="0.45">
      <c r="B278" s="588"/>
      <c r="C278" s="336" t="s">
        <v>320</v>
      </c>
      <c r="D278" s="413"/>
      <c r="E278" s="596"/>
      <c r="F278" s="603" t="s">
        <v>12</v>
      </c>
      <c r="G278" s="339">
        <v>6</v>
      </c>
      <c r="H278" s="354"/>
      <c r="I278" s="355"/>
      <c r="J278" s="342"/>
      <c r="K278" s="355"/>
      <c r="L278" s="355"/>
    </row>
    <row r="279" spans="2:12" ht="22.5" customHeight="1" x14ac:dyDescent="0.45">
      <c r="B279" s="588"/>
      <c r="C279" s="412" t="s">
        <v>281</v>
      </c>
      <c r="D279" s="413"/>
      <c r="E279" s="596"/>
      <c r="F279" s="604" t="s">
        <v>12</v>
      </c>
      <c r="G279" s="339">
        <v>84</v>
      </c>
      <c r="H279" s="354"/>
      <c r="I279" s="355"/>
      <c r="J279" s="342"/>
      <c r="K279" s="355"/>
      <c r="L279" s="355"/>
    </row>
    <row r="280" spans="2:12" ht="22.5" customHeight="1" x14ac:dyDescent="0.45">
      <c r="B280" s="588"/>
      <c r="C280" s="412" t="s">
        <v>321</v>
      </c>
      <c r="D280" s="413"/>
      <c r="E280" s="596"/>
      <c r="F280" s="604" t="s">
        <v>117</v>
      </c>
      <c r="G280" s="339">
        <v>2</v>
      </c>
      <c r="H280" s="354"/>
      <c r="I280" s="355"/>
      <c r="J280" s="342"/>
      <c r="K280" s="355"/>
      <c r="L280" s="355"/>
    </row>
    <row r="281" spans="2:12" ht="22.5" customHeight="1" x14ac:dyDescent="0.45">
      <c r="B281" s="588"/>
      <c r="C281" s="352" t="s">
        <v>322</v>
      </c>
      <c r="D281" s="418"/>
      <c r="E281" s="596"/>
      <c r="F281" s="291"/>
      <c r="G281" s="339"/>
      <c r="H281" s="354"/>
      <c r="I281" s="339"/>
      <c r="J281" s="342"/>
      <c r="K281" s="339"/>
      <c r="L281" s="339"/>
    </row>
    <row r="282" spans="2:12" ht="22.5" customHeight="1" x14ac:dyDescent="0.45">
      <c r="B282" s="588"/>
      <c r="C282" s="336" t="s">
        <v>323</v>
      </c>
      <c r="D282" s="413"/>
      <c r="E282" s="596"/>
      <c r="F282" s="603" t="s">
        <v>117</v>
      </c>
      <c r="G282" s="339">
        <v>1</v>
      </c>
      <c r="H282" s="354"/>
      <c r="I282" s="355"/>
      <c r="J282" s="342"/>
      <c r="K282" s="355"/>
      <c r="L282" s="355"/>
    </row>
    <row r="283" spans="2:12" ht="22.5" customHeight="1" x14ac:dyDescent="0.45">
      <c r="B283" s="588"/>
      <c r="C283" s="336" t="s">
        <v>324</v>
      </c>
      <c r="D283" s="413"/>
      <c r="E283" s="596"/>
      <c r="F283" s="603" t="s">
        <v>117</v>
      </c>
      <c r="G283" s="339">
        <v>1</v>
      </c>
      <c r="H283" s="354"/>
      <c r="I283" s="355"/>
      <c r="J283" s="342"/>
      <c r="K283" s="355"/>
      <c r="L283" s="355"/>
    </row>
    <row r="284" spans="2:12" ht="22.5" customHeight="1" x14ac:dyDescent="0.45">
      <c r="B284" s="588"/>
      <c r="C284" s="412" t="s">
        <v>281</v>
      </c>
      <c r="D284" s="413"/>
      <c r="E284" s="596"/>
      <c r="F284" s="604" t="s">
        <v>12</v>
      </c>
      <c r="G284" s="339">
        <v>30</v>
      </c>
      <c r="H284" s="354"/>
      <c r="I284" s="355"/>
      <c r="J284" s="342"/>
      <c r="K284" s="355"/>
      <c r="L284" s="355"/>
    </row>
    <row r="285" spans="2:12" ht="22.5" customHeight="1" x14ac:dyDescent="0.45">
      <c r="B285" s="588"/>
      <c r="C285" s="352" t="s">
        <v>325</v>
      </c>
      <c r="D285" s="418"/>
      <c r="E285" s="596"/>
      <c r="F285" s="291"/>
      <c r="G285" s="339"/>
      <c r="H285" s="354"/>
      <c r="I285" s="339"/>
      <c r="J285" s="342"/>
      <c r="K285" s="339"/>
      <c r="L285" s="339"/>
    </row>
    <row r="286" spans="2:12" ht="22.5" customHeight="1" x14ac:dyDescent="0.45">
      <c r="B286" s="588"/>
      <c r="C286" s="336" t="s">
        <v>326</v>
      </c>
      <c r="D286" s="413"/>
      <c r="E286" s="596"/>
      <c r="F286" s="603" t="s">
        <v>117</v>
      </c>
      <c r="G286" s="339">
        <v>1</v>
      </c>
      <c r="H286" s="354"/>
      <c r="I286" s="355"/>
      <c r="J286" s="342"/>
      <c r="K286" s="355"/>
      <c r="L286" s="355"/>
    </row>
    <row r="287" spans="2:12" ht="22.5" customHeight="1" x14ac:dyDescent="0.45">
      <c r="B287" s="588"/>
      <c r="C287" s="412" t="s">
        <v>281</v>
      </c>
      <c r="D287" s="413"/>
      <c r="E287" s="596"/>
      <c r="F287" s="604" t="s">
        <v>12</v>
      </c>
      <c r="G287" s="339">
        <f>14*2.8</f>
        <v>39.199999999999996</v>
      </c>
      <c r="H287" s="354"/>
      <c r="I287" s="355"/>
      <c r="J287" s="342"/>
      <c r="K287" s="355"/>
      <c r="L287" s="355"/>
    </row>
    <row r="288" spans="2:12" ht="22.5" customHeight="1" x14ac:dyDescent="0.45">
      <c r="B288" s="588"/>
      <c r="C288" s="352" t="s">
        <v>327</v>
      </c>
      <c r="D288" s="418"/>
      <c r="E288" s="596"/>
      <c r="F288" s="291"/>
      <c r="G288" s="339"/>
      <c r="H288" s="354"/>
      <c r="I288" s="339"/>
      <c r="J288" s="342"/>
      <c r="K288" s="339"/>
      <c r="L288" s="339"/>
    </row>
    <row r="289" spans="2:12" ht="22.5" customHeight="1" x14ac:dyDescent="0.45">
      <c r="B289" s="588"/>
      <c r="C289" s="336" t="s">
        <v>326</v>
      </c>
      <c r="D289" s="413"/>
      <c r="E289" s="596"/>
      <c r="F289" s="603" t="s">
        <v>117</v>
      </c>
      <c r="G289" s="339">
        <v>4</v>
      </c>
      <c r="H289" s="354"/>
      <c r="I289" s="355"/>
      <c r="J289" s="342"/>
      <c r="K289" s="355"/>
      <c r="L289" s="355"/>
    </row>
    <row r="290" spans="2:12" ht="22.5" customHeight="1" x14ac:dyDescent="0.45">
      <c r="B290" s="588"/>
      <c r="C290" s="336" t="s">
        <v>328</v>
      </c>
      <c r="D290" s="413"/>
      <c r="E290" s="596"/>
      <c r="F290" s="603" t="s">
        <v>117</v>
      </c>
      <c r="G290" s="339">
        <v>4</v>
      </c>
      <c r="H290" s="354"/>
      <c r="I290" s="355"/>
      <c r="J290" s="342"/>
      <c r="K290" s="355"/>
      <c r="L290" s="355"/>
    </row>
    <row r="291" spans="2:12" ht="22.5" customHeight="1" x14ac:dyDescent="0.45">
      <c r="B291" s="588"/>
      <c r="C291" s="412" t="s">
        <v>281</v>
      </c>
      <c r="D291" s="413"/>
      <c r="E291" s="596"/>
      <c r="F291" s="604" t="s">
        <v>12</v>
      </c>
      <c r="G291" s="339">
        <f>39*4</f>
        <v>156</v>
      </c>
      <c r="H291" s="354"/>
      <c r="I291" s="355"/>
      <c r="J291" s="342"/>
      <c r="K291" s="355"/>
      <c r="L291" s="355"/>
    </row>
    <row r="292" spans="2:12" ht="22.5" customHeight="1" x14ac:dyDescent="0.45">
      <c r="B292" s="588"/>
      <c r="C292" s="352" t="s">
        <v>329</v>
      </c>
      <c r="D292" s="418"/>
      <c r="E292" s="596"/>
      <c r="F292" s="291"/>
      <c r="G292" s="339"/>
      <c r="H292" s="354"/>
      <c r="I292" s="339"/>
      <c r="J292" s="342"/>
      <c r="K292" s="339"/>
      <c r="L292" s="339"/>
    </row>
    <row r="293" spans="2:12" ht="22.5" customHeight="1" x14ac:dyDescent="0.45">
      <c r="B293" s="588"/>
      <c r="C293" s="336" t="s">
        <v>330</v>
      </c>
      <c r="D293" s="413"/>
      <c r="E293" s="596"/>
      <c r="F293" s="603" t="s">
        <v>117</v>
      </c>
      <c r="G293" s="339">
        <v>1</v>
      </c>
      <c r="H293" s="354"/>
      <c r="I293" s="355"/>
      <c r="J293" s="342"/>
      <c r="K293" s="355"/>
      <c r="L293" s="355"/>
    </row>
    <row r="294" spans="2:12" ht="22.5" customHeight="1" x14ac:dyDescent="0.45">
      <c r="B294" s="588"/>
      <c r="C294" s="336" t="s">
        <v>331</v>
      </c>
      <c r="D294" s="413"/>
      <c r="E294" s="596"/>
      <c r="F294" s="603" t="s">
        <v>117</v>
      </c>
      <c r="G294" s="339">
        <v>1</v>
      </c>
      <c r="H294" s="354"/>
      <c r="I294" s="355"/>
      <c r="J294" s="342"/>
      <c r="K294" s="355"/>
      <c r="L294" s="355"/>
    </row>
    <row r="295" spans="2:12" ht="22.5" customHeight="1" x14ac:dyDescent="0.45">
      <c r="B295" s="588"/>
      <c r="C295" s="412" t="s">
        <v>281</v>
      </c>
      <c r="D295" s="413"/>
      <c r="E295" s="596"/>
      <c r="F295" s="603" t="s">
        <v>12</v>
      </c>
      <c r="G295" s="339">
        <v>60</v>
      </c>
      <c r="H295" s="354"/>
      <c r="I295" s="355"/>
      <c r="J295" s="342"/>
      <c r="K295" s="355"/>
      <c r="L295" s="355"/>
    </row>
    <row r="296" spans="2:12" ht="22.5" customHeight="1" x14ac:dyDescent="0.45">
      <c r="B296" s="588"/>
      <c r="C296" s="336" t="s">
        <v>320</v>
      </c>
      <c r="D296" s="413"/>
      <c r="E296" s="596"/>
      <c r="F296" s="603" t="s">
        <v>12</v>
      </c>
      <c r="G296" s="339">
        <f>3.6*2.8</f>
        <v>10.08</v>
      </c>
      <c r="H296" s="354"/>
      <c r="I296" s="355"/>
      <c r="J296" s="342"/>
      <c r="K296" s="355"/>
      <c r="L296" s="355"/>
    </row>
    <row r="297" spans="2:12" ht="22.5" customHeight="1" x14ac:dyDescent="0.45">
      <c r="B297" s="588"/>
      <c r="C297" s="352" t="s">
        <v>332</v>
      </c>
      <c r="D297" s="439"/>
      <c r="E297" s="596"/>
      <c r="F297" s="291"/>
      <c r="G297" s="339"/>
      <c r="H297" s="354"/>
      <c r="I297" s="339"/>
      <c r="J297" s="342"/>
      <c r="K297" s="339"/>
      <c r="L297" s="339"/>
    </row>
    <row r="298" spans="2:12" ht="22.5" customHeight="1" x14ac:dyDescent="0.45">
      <c r="B298" s="588"/>
      <c r="C298" s="336" t="s">
        <v>333</v>
      </c>
      <c r="D298" s="413"/>
      <c r="E298" s="596"/>
      <c r="F298" s="603" t="s">
        <v>179</v>
      </c>
      <c r="G298" s="339">
        <v>1</v>
      </c>
      <c r="H298" s="354"/>
      <c r="I298" s="355"/>
      <c r="J298" s="342"/>
      <c r="K298" s="355"/>
      <c r="L298" s="355"/>
    </row>
    <row r="299" spans="2:12" ht="22.5" customHeight="1" x14ac:dyDescent="0.45">
      <c r="B299" s="588"/>
      <c r="C299" s="352" t="s">
        <v>334</v>
      </c>
      <c r="D299" s="418"/>
      <c r="E299" s="596"/>
      <c r="F299" s="291"/>
      <c r="G299" s="339"/>
      <c r="H299" s="354"/>
      <c r="I299" s="339"/>
      <c r="J299" s="342"/>
      <c r="K299" s="339"/>
      <c r="L299" s="339"/>
    </row>
    <row r="300" spans="2:12" ht="22.5" customHeight="1" x14ac:dyDescent="0.45">
      <c r="B300" s="588"/>
      <c r="C300" s="336" t="s">
        <v>326</v>
      </c>
      <c r="D300" s="413"/>
      <c r="E300" s="596"/>
      <c r="F300" s="603" t="s">
        <v>117</v>
      </c>
      <c r="G300" s="339">
        <v>2</v>
      </c>
      <c r="H300" s="354"/>
      <c r="I300" s="355"/>
      <c r="J300" s="342"/>
      <c r="K300" s="355"/>
      <c r="L300" s="355"/>
    </row>
    <row r="301" spans="2:12" ht="22.5" customHeight="1" x14ac:dyDescent="0.45">
      <c r="B301" s="588"/>
      <c r="C301" s="336" t="s">
        <v>328</v>
      </c>
      <c r="D301" s="413"/>
      <c r="E301" s="596"/>
      <c r="F301" s="603" t="s">
        <v>117</v>
      </c>
      <c r="G301" s="339">
        <v>2</v>
      </c>
      <c r="H301" s="354"/>
      <c r="I301" s="355"/>
      <c r="J301" s="342"/>
      <c r="K301" s="355"/>
      <c r="L301" s="355"/>
    </row>
    <row r="302" spans="2:12" ht="22.5" customHeight="1" x14ac:dyDescent="0.45">
      <c r="B302" s="588"/>
      <c r="C302" s="618" t="s">
        <v>281</v>
      </c>
      <c r="D302" s="619"/>
      <c r="E302" s="596"/>
      <c r="F302" s="603" t="s">
        <v>12</v>
      </c>
      <c r="G302" s="339">
        <f>39*2</f>
        <v>78</v>
      </c>
      <c r="H302" s="354"/>
      <c r="I302" s="355"/>
      <c r="J302" s="342"/>
      <c r="K302" s="355"/>
      <c r="L302" s="355"/>
    </row>
    <row r="303" spans="2:12" ht="22.5" customHeight="1" x14ac:dyDescent="0.45">
      <c r="B303" s="588"/>
      <c r="C303" s="352" t="s">
        <v>335</v>
      </c>
      <c r="D303" s="439"/>
      <c r="E303" s="596"/>
      <c r="F303" s="291"/>
      <c r="G303" s="339"/>
      <c r="H303" s="354"/>
      <c r="I303" s="339"/>
      <c r="J303" s="342"/>
      <c r="K303" s="339"/>
      <c r="L303" s="339"/>
    </row>
    <row r="304" spans="2:12" ht="22.5" customHeight="1" x14ac:dyDescent="0.45">
      <c r="B304" s="588"/>
      <c r="C304" s="336" t="s">
        <v>336</v>
      </c>
      <c r="D304" s="413"/>
      <c r="E304" s="596"/>
      <c r="F304" s="603" t="s">
        <v>117</v>
      </c>
      <c r="G304" s="339">
        <v>1</v>
      </c>
      <c r="H304" s="354"/>
      <c r="I304" s="355"/>
      <c r="J304" s="342"/>
      <c r="K304" s="355"/>
      <c r="L304" s="355"/>
    </row>
    <row r="305" spans="2:12" ht="22.5" customHeight="1" x14ac:dyDescent="0.45">
      <c r="B305" s="588"/>
      <c r="C305" s="336" t="s">
        <v>337</v>
      </c>
      <c r="D305" s="413"/>
      <c r="E305" s="596"/>
      <c r="F305" s="603" t="s">
        <v>117</v>
      </c>
      <c r="G305" s="339">
        <v>1</v>
      </c>
      <c r="H305" s="354"/>
      <c r="I305" s="355"/>
      <c r="J305" s="342"/>
      <c r="K305" s="355"/>
      <c r="L305" s="355"/>
    </row>
    <row r="306" spans="2:12" ht="22.5" customHeight="1" x14ac:dyDescent="0.45">
      <c r="B306" s="588"/>
      <c r="C306" s="412" t="s">
        <v>281</v>
      </c>
      <c r="D306" s="413"/>
      <c r="E306" s="596"/>
      <c r="F306" s="603" t="s">
        <v>12</v>
      </c>
      <c r="G306" s="339">
        <f>39*2</f>
        <v>78</v>
      </c>
      <c r="H306" s="354"/>
      <c r="I306" s="355"/>
      <c r="J306" s="342"/>
      <c r="K306" s="355"/>
      <c r="L306" s="355"/>
    </row>
    <row r="307" spans="2:12" ht="22.5" customHeight="1" x14ac:dyDescent="0.45">
      <c r="B307" s="588"/>
      <c r="C307" s="352" t="s">
        <v>338</v>
      </c>
      <c r="D307" s="418"/>
      <c r="E307" s="596"/>
      <c r="F307" s="291"/>
      <c r="G307" s="339"/>
      <c r="H307" s="354"/>
      <c r="I307" s="339"/>
      <c r="J307" s="342"/>
      <c r="K307" s="339"/>
      <c r="L307" s="339"/>
    </row>
    <row r="308" spans="2:12" ht="22.5" customHeight="1" x14ac:dyDescent="0.45">
      <c r="B308" s="588"/>
      <c r="C308" s="336" t="s">
        <v>339</v>
      </c>
      <c r="D308" s="413"/>
      <c r="E308" s="596"/>
      <c r="F308" s="603" t="s">
        <v>117</v>
      </c>
      <c r="G308" s="339">
        <v>1</v>
      </c>
      <c r="H308" s="354"/>
      <c r="I308" s="355"/>
      <c r="J308" s="342"/>
      <c r="K308" s="355"/>
      <c r="L308" s="355"/>
    </row>
    <row r="309" spans="2:12" ht="22.5" customHeight="1" x14ac:dyDescent="0.45">
      <c r="B309" s="588"/>
      <c r="C309" s="336" t="s">
        <v>336</v>
      </c>
      <c r="D309" s="413"/>
      <c r="E309" s="596"/>
      <c r="F309" s="603" t="s">
        <v>117</v>
      </c>
      <c r="G309" s="339">
        <v>1</v>
      </c>
      <c r="H309" s="354"/>
      <c r="I309" s="355"/>
      <c r="J309" s="342"/>
      <c r="K309" s="355"/>
      <c r="L309" s="355"/>
    </row>
    <row r="310" spans="2:12" ht="22.5" customHeight="1" x14ac:dyDescent="0.45">
      <c r="B310" s="588"/>
      <c r="C310" s="412" t="s">
        <v>281</v>
      </c>
      <c r="D310" s="413"/>
      <c r="E310" s="596"/>
      <c r="F310" s="603" t="s">
        <v>12</v>
      </c>
      <c r="G310" s="339">
        <f>39*5</f>
        <v>195</v>
      </c>
      <c r="H310" s="354"/>
      <c r="I310" s="355"/>
      <c r="J310" s="342"/>
      <c r="K310" s="355"/>
      <c r="L310" s="355"/>
    </row>
    <row r="311" spans="2:12" ht="22.5" customHeight="1" x14ac:dyDescent="0.45">
      <c r="B311" s="588"/>
      <c r="C311" s="620"/>
      <c r="D311" s="590"/>
      <c r="E311" s="596"/>
      <c r="F311" s="588"/>
      <c r="G311" s="592"/>
      <c r="H311" s="593"/>
      <c r="I311" s="593"/>
      <c r="J311" s="594"/>
      <c r="K311" s="593"/>
      <c r="L311" s="593"/>
    </row>
    <row r="312" spans="2:12" ht="22.5" customHeight="1" x14ac:dyDescent="0.45">
      <c r="B312" s="621"/>
      <c r="C312" s="622"/>
      <c r="D312" s="623"/>
      <c r="E312" s="624" t="s">
        <v>340</v>
      </c>
      <c r="F312" s="625"/>
      <c r="G312" s="626"/>
      <c r="H312" s="627"/>
      <c r="I312" s="628"/>
      <c r="J312" s="629"/>
      <c r="K312" s="628"/>
      <c r="L312" s="628"/>
    </row>
    <row r="313" spans="2:12" ht="22.5" customHeight="1" x14ac:dyDescent="0.45">
      <c r="B313" s="295"/>
      <c r="C313" s="630" t="s">
        <v>80</v>
      </c>
      <c r="D313" s="631"/>
      <c r="E313" s="632"/>
      <c r="F313" s="295"/>
      <c r="G313" s="446"/>
      <c r="H313" s="443"/>
      <c r="I313" s="633"/>
      <c r="J313" s="298"/>
      <c r="K313" s="633"/>
      <c r="L313" s="633"/>
    </row>
    <row r="314" spans="2:12" ht="22.5" customHeight="1" x14ac:dyDescent="0.45">
      <c r="B314" s="295"/>
      <c r="C314" s="352" t="s">
        <v>341</v>
      </c>
      <c r="D314" s="634"/>
      <c r="E314" s="564"/>
      <c r="F314" s="295"/>
      <c r="G314" s="446"/>
      <c r="H314" s="443"/>
      <c r="I314" s="633"/>
      <c r="J314" s="298"/>
      <c r="K314" s="633"/>
      <c r="L314" s="633"/>
    </row>
    <row r="315" spans="2:12" s="356" customFormat="1" ht="22.5" customHeight="1" x14ac:dyDescent="0.55000000000000004">
      <c r="B315" s="635"/>
      <c r="C315" s="336" t="s">
        <v>342</v>
      </c>
      <c r="D315" s="413"/>
      <c r="E315" s="636"/>
      <c r="F315" s="604" t="s">
        <v>343</v>
      </c>
      <c r="G315" s="339">
        <v>35</v>
      </c>
      <c r="H315" s="354"/>
      <c r="I315" s="355"/>
      <c r="J315" s="342"/>
      <c r="K315" s="355"/>
      <c r="L315" s="355"/>
    </row>
    <row r="316" spans="2:12" s="356" customFormat="1" ht="22.5" customHeight="1" x14ac:dyDescent="0.55000000000000004">
      <c r="B316" s="635"/>
      <c r="C316" s="336" t="s">
        <v>344</v>
      </c>
      <c r="D316" s="417"/>
      <c r="E316" s="636"/>
      <c r="F316" s="604" t="s">
        <v>343</v>
      </c>
      <c r="G316" s="339">
        <v>19</v>
      </c>
      <c r="H316" s="354"/>
      <c r="I316" s="355"/>
      <c r="J316" s="342"/>
      <c r="K316" s="355"/>
      <c r="L316" s="355"/>
    </row>
    <row r="317" spans="2:12" s="356" customFormat="1" ht="22.5" customHeight="1" x14ac:dyDescent="0.55000000000000004">
      <c r="B317" s="635"/>
      <c r="C317" s="336" t="s">
        <v>345</v>
      </c>
      <c r="D317" s="417"/>
      <c r="E317" s="636"/>
      <c r="F317" s="604" t="s">
        <v>117</v>
      </c>
      <c r="G317" s="339">
        <v>27</v>
      </c>
      <c r="H317" s="354"/>
      <c r="I317" s="355"/>
      <c r="J317" s="342"/>
      <c r="K317" s="355"/>
      <c r="L317" s="355"/>
    </row>
    <row r="318" spans="2:12" s="356" customFormat="1" ht="22.5" customHeight="1" x14ac:dyDescent="0.55000000000000004">
      <c r="B318" s="635"/>
      <c r="C318" s="336" t="s">
        <v>346</v>
      </c>
      <c r="D318" s="413"/>
      <c r="E318" s="636"/>
      <c r="F318" s="604" t="s">
        <v>343</v>
      </c>
      <c r="G318" s="339">
        <v>6</v>
      </c>
      <c r="H318" s="354"/>
      <c r="I318" s="355"/>
      <c r="J318" s="342"/>
      <c r="K318" s="355"/>
      <c r="L318" s="355"/>
    </row>
    <row r="319" spans="2:12" s="356" customFormat="1" ht="22.5" customHeight="1" x14ac:dyDescent="0.55000000000000004">
      <c r="B319" s="635"/>
      <c r="C319" s="336" t="s">
        <v>347</v>
      </c>
      <c r="D319" s="417"/>
      <c r="E319" s="636"/>
      <c r="F319" s="604" t="s">
        <v>343</v>
      </c>
      <c r="G319" s="339">
        <v>1</v>
      </c>
      <c r="H319" s="354"/>
      <c r="I319" s="355"/>
      <c r="J319" s="342"/>
      <c r="K319" s="355"/>
      <c r="L319" s="355"/>
    </row>
    <row r="320" spans="2:12" s="356" customFormat="1" ht="22.5" customHeight="1" x14ac:dyDescent="0.55000000000000004">
      <c r="B320" s="635"/>
      <c r="C320" s="336" t="s">
        <v>348</v>
      </c>
      <c r="D320" s="417"/>
      <c r="E320" s="636"/>
      <c r="F320" s="604" t="s">
        <v>343</v>
      </c>
      <c r="G320" s="339">
        <v>2</v>
      </c>
      <c r="H320" s="354"/>
      <c r="I320" s="355"/>
      <c r="J320" s="342"/>
      <c r="K320" s="355"/>
      <c r="L320" s="355"/>
    </row>
    <row r="321" spans="2:12" s="356" customFormat="1" ht="22.5" customHeight="1" x14ac:dyDescent="0.55000000000000004">
      <c r="B321" s="635"/>
      <c r="C321" s="336" t="s">
        <v>349</v>
      </c>
      <c r="D321" s="413"/>
      <c r="E321" s="636"/>
      <c r="F321" s="604" t="s">
        <v>343</v>
      </c>
      <c r="G321" s="339">
        <v>8</v>
      </c>
      <c r="H321" s="354"/>
      <c r="I321" s="355"/>
      <c r="J321" s="342"/>
      <c r="K321" s="355"/>
      <c r="L321" s="355"/>
    </row>
    <row r="322" spans="2:12" s="356" customFormat="1" ht="22.5" customHeight="1" x14ac:dyDescent="0.55000000000000004">
      <c r="B322" s="635"/>
      <c r="C322" s="336" t="s">
        <v>350</v>
      </c>
      <c r="D322" s="417"/>
      <c r="E322" s="636"/>
      <c r="F322" s="604" t="s">
        <v>343</v>
      </c>
      <c r="G322" s="339">
        <v>2</v>
      </c>
      <c r="H322" s="354"/>
      <c r="I322" s="355"/>
      <c r="J322" s="342"/>
      <c r="K322" s="355"/>
      <c r="L322" s="355"/>
    </row>
    <row r="323" spans="2:12" s="356" customFormat="1" ht="22.5" customHeight="1" x14ac:dyDescent="0.55000000000000004">
      <c r="B323" s="635"/>
      <c r="C323" s="336" t="s">
        <v>351</v>
      </c>
      <c r="D323" s="413"/>
      <c r="E323" s="636"/>
      <c r="F323" s="604" t="s">
        <v>343</v>
      </c>
      <c r="G323" s="339">
        <v>20</v>
      </c>
      <c r="H323" s="354"/>
      <c r="I323" s="355"/>
      <c r="J323" s="342"/>
      <c r="K323" s="355"/>
      <c r="L323" s="355"/>
    </row>
    <row r="324" spans="2:12" s="356" customFormat="1" ht="22.5" customHeight="1" x14ac:dyDescent="0.55000000000000004">
      <c r="B324" s="635"/>
      <c r="C324" s="336" t="s">
        <v>352</v>
      </c>
      <c r="D324" s="417"/>
      <c r="E324" s="636"/>
      <c r="F324" s="604" t="s">
        <v>343</v>
      </c>
      <c r="G324" s="339">
        <v>1</v>
      </c>
      <c r="H324" s="354"/>
      <c r="I324" s="355"/>
      <c r="J324" s="342"/>
      <c r="K324" s="355"/>
      <c r="L324" s="355"/>
    </row>
    <row r="325" spans="2:12" s="356" customFormat="1" ht="22.5" customHeight="1" x14ac:dyDescent="0.55000000000000004">
      <c r="B325" s="635"/>
      <c r="C325" s="336" t="s">
        <v>353</v>
      </c>
      <c r="D325" s="413"/>
      <c r="E325" s="636"/>
      <c r="F325" s="604" t="s">
        <v>117</v>
      </c>
      <c r="G325" s="339">
        <v>1</v>
      </c>
      <c r="H325" s="354"/>
      <c r="I325" s="355"/>
      <c r="J325" s="342"/>
      <c r="K325" s="355"/>
      <c r="L325" s="355"/>
    </row>
    <row r="326" spans="2:12" s="356" customFormat="1" ht="22.5" customHeight="1" x14ac:dyDescent="0.55000000000000004">
      <c r="B326" s="635"/>
      <c r="C326" s="336" t="s">
        <v>354</v>
      </c>
      <c r="D326" s="417"/>
      <c r="E326" s="636"/>
      <c r="F326" s="604" t="s">
        <v>343</v>
      </c>
      <c r="G326" s="339">
        <v>1</v>
      </c>
      <c r="H326" s="354"/>
      <c r="I326" s="355"/>
      <c r="J326" s="342"/>
      <c r="K326" s="355"/>
      <c r="L326" s="355"/>
    </row>
    <row r="327" spans="2:12" s="356" customFormat="1" ht="22.5" customHeight="1" x14ac:dyDescent="0.55000000000000004">
      <c r="B327" s="635"/>
      <c r="C327" s="336" t="s">
        <v>355</v>
      </c>
      <c r="D327" s="413"/>
      <c r="E327" s="636"/>
      <c r="F327" s="604" t="s">
        <v>343</v>
      </c>
      <c r="G327" s="339">
        <v>2</v>
      </c>
      <c r="H327" s="354"/>
      <c r="I327" s="355"/>
      <c r="J327" s="342"/>
      <c r="K327" s="355"/>
      <c r="L327" s="355"/>
    </row>
    <row r="328" spans="2:12" s="356" customFormat="1" ht="22.5" customHeight="1" x14ac:dyDescent="0.55000000000000004">
      <c r="B328" s="635"/>
      <c r="C328" s="336" t="s">
        <v>356</v>
      </c>
      <c r="D328" s="413"/>
      <c r="E328" s="636"/>
      <c r="F328" s="604" t="s">
        <v>343</v>
      </c>
      <c r="G328" s="339">
        <v>31</v>
      </c>
      <c r="H328" s="354"/>
      <c r="I328" s="355"/>
      <c r="J328" s="342"/>
      <c r="K328" s="355"/>
      <c r="L328" s="355"/>
    </row>
    <row r="329" spans="2:12" s="356" customFormat="1" ht="22.5" customHeight="1" x14ac:dyDescent="0.55000000000000004">
      <c r="B329" s="635"/>
      <c r="C329" s="336" t="s">
        <v>357</v>
      </c>
      <c r="D329" s="413"/>
      <c r="E329" s="636"/>
      <c r="F329" s="604" t="s">
        <v>343</v>
      </c>
      <c r="G329" s="339">
        <v>4</v>
      </c>
      <c r="H329" s="354"/>
      <c r="I329" s="355"/>
      <c r="J329" s="342"/>
      <c r="K329" s="355"/>
      <c r="L329" s="355"/>
    </row>
    <row r="330" spans="2:12" s="356" customFormat="1" ht="22.5" customHeight="1" x14ac:dyDescent="0.55000000000000004">
      <c r="B330" s="635"/>
      <c r="C330" s="336" t="s">
        <v>358</v>
      </c>
      <c r="D330" s="413"/>
      <c r="E330" s="636"/>
      <c r="F330" s="604" t="s">
        <v>343</v>
      </c>
      <c r="G330" s="339">
        <v>18</v>
      </c>
      <c r="H330" s="354"/>
      <c r="I330" s="355"/>
      <c r="J330" s="342"/>
      <c r="K330" s="355"/>
      <c r="L330" s="355"/>
    </row>
    <row r="331" spans="2:12" s="356" customFormat="1" ht="22.5" customHeight="1" x14ac:dyDescent="0.55000000000000004">
      <c r="B331" s="635"/>
      <c r="C331" s="336" t="s">
        <v>359</v>
      </c>
      <c r="D331" s="413"/>
      <c r="E331" s="636"/>
      <c r="F331" s="604" t="s">
        <v>343</v>
      </c>
      <c r="G331" s="339">
        <v>1</v>
      </c>
      <c r="H331" s="354"/>
      <c r="I331" s="355"/>
      <c r="J331" s="342"/>
      <c r="K331" s="355"/>
      <c r="L331" s="355"/>
    </row>
    <row r="332" spans="2:12" s="356" customFormat="1" ht="22.5" customHeight="1" x14ac:dyDescent="0.55000000000000004">
      <c r="B332" s="635"/>
      <c r="C332" s="336" t="s">
        <v>360</v>
      </c>
      <c r="D332" s="413"/>
      <c r="E332" s="636"/>
      <c r="F332" s="604" t="s">
        <v>361</v>
      </c>
      <c r="G332" s="339">
        <v>1</v>
      </c>
      <c r="H332" s="354"/>
      <c r="I332" s="355"/>
      <c r="J332" s="342"/>
      <c r="K332" s="355"/>
      <c r="L332" s="355"/>
    </row>
    <row r="333" spans="2:12" s="356" customFormat="1" ht="22.5" customHeight="1" x14ac:dyDescent="0.55000000000000004">
      <c r="B333" s="635"/>
      <c r="C333" s="336" t="s">
        <v>362</v>
      </c>
      <c r="D333" s="413"/>
      <c r="E333" s="636"/>
      <c r="F333" s="604" t="s">
        <v>361</v>
      </c>
      <c r="G333" s="339">
        <v>1</v>
      </c>
      <c r="H333" s="354"/>
      <c r="I333" s="355"/>
      <c r="J333" s="342"/>
      <c r="K333" s="355"/>
      <c r="L333" s="355"/>
    </row>
    <row r="334" spans="2:12" s="356" customFormat="1" ht="22.5" customHeight="1" x14ac:dyDescent="0.55000000000000004">
      <c r="B334" s="635"/>
      <c r="C334" s="336" t="s">
        <v>363</v>
      </c>
      <c r="D334" s="413"/>
      <c r="E334" s="636"/>
      <c r="F334" s="604" t="s">
        <v>117</v>
      </c>
      <c r="G334" s="339">
        <v>4</v>
      </c>
      <c r="H334" s="354"/>
      <c r="I334" s="355"/>
      <c r="J334" s="342"/>
      <c r="K334" s="355"/>
      <c r="L334" s="355"/>
    </row>
    <row r="335" spans="2:12" s="356" customFormat="1" ht="22.5" customHeight="1" x14ac:dyDescent="0.55000000000000004">
      <c r="B335" s="635"/>
      <c r="C335" s="336" t="s">
        <v>364</v>
      </c>
      <c r="D335" s="413"/>
      <c r="E335" s="636"/>
      <c r="F335" s="604" t="s">
        <v>117</v>
      </c>
      <c r="G335" s="339">
        <v>1</v>
      </c>
      <c r="H335" s="354"/>
      <c r="I335" s="355"/>
      <c r="J335" s="342"/>
      <c r="K335" s="355"/>
      <c r="L335" s="355"/>
    </row>
    <row r="336" spans="2:12" s="356" customFormat="1" ht="22.5" customHeight="1" x14ac:dyDescent="0.55000000000000004">
      <c r="B336" s="635"/>
      <c r="C336" s="336" t="s">
        <v>365</v>
      </c>
      <c r="D336" s="413"/>
      <c r="E336" s="636"/>
      <c r="F336" s="604" t="s">
        <v>361</v>
      </c>
      <c r="G336" s="339">
        <v>2</v>
      </c>
      <c r="H336" s="354"/>
      <c r="I336" s="355"/>
      <c r="J336" s="342"/>
      <c r="K336" s="355"/>
      <c r="L336" s="355"/>
    </row>
    <row r="337" spans="2:12" s="356" customFormat="1" ht="22.5" customHeight="1" x14ac:dyDescent="0.55000000000000004">
      <c r="B337" s="635"/>
      <c r="C337" s="336" t="s">
        <v>366</v>
      </c>
      <c r="D337" s="413"/>
      <c r="E337" s="636"/>
      <c r="F337" s="604" t="s">
        <v>117</v>
      </c>
      <c r="G337" s="339">
        <v>3</v>
      </c>
      <c r="H337" s="354"/>
      <c r="I337" s="355"/>
      <c r="J337" s="342"/>
      <c r="K337" s="355"/>
      <c r="L337" s="355"/>
    </row>
    <row r="338" spans="2:12" s="356" customFormat="1" ht="22.5" customHeight="1" x14ac:dyDescent="0.55000000000000004">
      <c r="B338" s="635"/>
      <c r="C338" s="637"/>
      <c r="D338" s="638"/>
      <c r="E338" s="636"/>
      <c r="F338" s="639"/>
      <c r="G338" s="640"/>
      <c r="H338" s="641"/>
      <c r="I338" s="642"/>
      <c r="J338" s="643"/>
      <c r="K338" s="642"/>
      <c r="L338" s="642"/>
    </row>
    <row r="339" spans="2:12" ht="22.5" customHeight="1" x14ac:dyDescent="0.45">
      <c r="B339" s="644"/>
      <c r="C339" s="645"/>
      <c r="D339" s="646"/>
      <c r="E339" s="647" t="s">
        <v>367</v>
      </c>
      <c r="F339" s="644"/>
      <c r="G339" s="648"/>
      <c r="H339" s="649"/>
      <c r="I339" s="650"/>
      <c r="J339" s="651"/>
      <c r="K339" s="650"/>
      <c r="L339" s="650"/>
    </row>
    <row r="340" spans="2:12" ht="22.5" customHeight="1" x14ac:dyDescent="0.45">
      <c r="B340" s="652"/>
      <c r="C340" s="653"/>
      <c r="D340" s="634"/>
      <c r="E340" s="564"/>
      <c r="F340" s="652"/>
      <c r="G340" s="654"/>
      <c r="H340" s="655"/>
      <c r="I340" s="656"/>
      <c r="J340" s="643"/>
      <c r="K340" s="656"/>
      <c r="L340" s="656"/>
    </row>
    <row r="341" spans="2:12" ht="22.5" customHeight="1" x14ac:dyDescent="0.45">
      <c r="B341" s="652"/>
      <c r="C341" s="352" t="s">
        <v>368</v>
      </c>
      <c r="D341" s="657"/>
      <c r="E341" s="564"/>
      <c r="F341" s="652"/>
      <c r="G341" s="654"/>
      <c r="H341" s="655"/>
      <c r="I341" s="656"/>
      <c r="J341" s="643"/>
      <c r="K341" s="656"/>
      <c r="L341" s="656"/>
    </row>
    <row r="342" spans="2:12" ht="22.5" customHeight="1" x14ac:dyDescent="0.55000000000000004">
      <c r="B342" s="658">
        <v>1</v>
      </c>
      <c r="C342" s="500" t="s">
        <v>369</v>
      </c>
      <c r="D342" s="506"/>
      <c r="E342" s="564"/>
      <c r="F342" s="501" t="s">
        <v>117</v>
      </c>
      <c r="G342" s="339">
        <v>1</v>
      </c>
      <c r="H342" s="354"/>
      <c r="I342" s="355"/>
      <c r="J342" s="342"/>
      <c r="K342" s="355"/>
      <c r="L342" s="355"/>
    </row>
    <row r="343" spans="2:12" ht="22.5" customHeight="1" x14ac:dyDescent="0.55000000000000004">
      <c r="B343" s="652"/>
      <c r="C343" s="500" t="s">
        <v>370</v>
      </c>
      <c r="D343" s="503"/>
      <c r="E343" s="659"/>
      <c r="F343" s="652"/>
      <c r="G343" s="654"/>
      <c r="H343" s="655"/>
      <c r="I343" s="656"/>
      <c r="J343" s="643"/>
      <c r="K343" s="656"/>
      <c r="L343" s="656"/>
    </row>
    <row r="344" spans="2:12" ht="22.5" customHeight="1" x14ac:dyDescent="0.45">
      <c r="B344" s="652"/>
      <c r="C344" s="500" t="s">
        <v>371</v>
      </c>
      <c r="D344" s="506"/>
      <c r="E344" s="659"/>
      <c r="F344" s="652"/>
      <c r="G344" s="654"/>
      <c r="H344" s="655"/>
      <c r="I344" s="656"/>
      <c r="J344" s="643"/>
      <c r="K344" s="656"/>
      <c r="L344" s="656"/>
    </row>
    <row r="345" spans="2:12" s="356" customFormat="1" ht="22.5" customHeight="1" x14ac:dyDescent="0.55000000000000004">
      <c r="B345" s="652"/>
      <c r="C345" s="500" t="s">
        <v>372</v>
      </c>
      <c r="D345" s="503"/>
      <c r="E345" s="659"/>
      <c r="F345" s="652"/>
      <c r="G345" s="654"/>
      <c r="H345" s="655"/>
      <c r="I345" s="656"/>
      <c r="J345" s="643"/>
      <c r="K345" s="656"/>
      <c r="L345" s="656"/>
    </row>
    <row r="346" spans="2:12" s="356" customFormat="1" ht="22.5" customHeight="1" x14ac:dyDescent="0.45">
      <c r="B346" s="652"/>
      <c r="C346" s="500" t="s">
        <v>373</v>
      </c>
      <c r="D346" s="506"/>
      <c r="E346" s="659"/>
      <c r="F346" s="652"/>
      <c r="G346" s="654"/>
      <c r="H346" s="655"/>
      <c r="I346" s="656"/>
      <c r="J346" s="643"/>
      <c r="K346" s="656"/>
      <c r="L346" s="656"/>
    </row>
    <row r="347" spans="2:12" s="356" customFormat="1" ht="22.5" customHeight="1" x14ac:dyDescent="0.45">
      <c r="B347" s="652"/>
      <c r="C347" s="660"/>
      <c r="D347" s="661"/>
      <c r="E347" s="659"/>
      <c r="F347" s="652"/>
      <c r="G347" s="654"/>
      <c r="H347" s="655"/>
      <c r="I347" s="656"/>
      <c r="J347" s="643"/>
      <c r="K347" s="656"/>
      <c r="L347" s="656"/>
    </row>
    <row r="348" spans="2:12" ht="22.5" customHeight="1" x14ac:dyDescent="0.55000000000000004">
      <c r="B348" s="662"/>
      <c r="C348" s="663" t="s">
        <v>374</v>
      </c>
      <c r="D348" s="664"/>
      <c r="E348" s="665"/>
      <c r="F348" s="666"/>
      <c r="G348" s="667"/>
      <c r="H348" s="668"/>
      <c r="I348" s="669"/>
      <c r="J348" s="670"/>
      <c r="K348" s="669"/>
      <c r="L348" s="669"/>
    </row>
    <row r="349" spans="2:12" ht="22.5" customHeight="1" x14ac:dyDescent="0.45">
      <c r="B349" s="295"/>
      <c r="C349" s="653"/>
      <c r="D349" s="634"/>
      <c r="E349" s="564"/>
      <c r="F349" s="295"/>
      <c r="G349" s="446"/>
      <c r="H349" s="443"/>
      <c r="I349" s="633"/>
      <c r="J349" s="298"/>
      <c r="K349" s="633"/>
      <c r="L349" s="633"/>
    </row>
    <row r="350" spans="2:12" ht="22.5" customHeight="1" x14ac:dyDescent="0.45">
      <c r="B350" s="302"/>
      <c r="C350" s="352" t="s">
        <v>375</v>
      </c>
      <c r="D350" s="657"/>
      <c r="E350" s="657"/>
      <c r="F350" s="295"/>
      <c r="G350" s="446"/>
      <c r="H350" s="443"/>
      <c r="I350" s="633"/>
      <c r="J350" s="298"/>
      <c r="K350" s="633"/>
      <c r="L350" s="633"/>
    </row>
    <row r="351" spans="2:12" ht="22.5" customHeight="1" x14ac:dyDescent="0.55000000000000004">
      <c r="B351" s="302"/>
      <c r="C351" s="580" t="s">
        <v>376</v>
      </c>
      <c r="D351" s="572"/>
      <c r="E351" s="572"/>
      <c r="F351" s="573" t="s">
        <v>117</v>
      </c>
      <c r="G351" s="339">
        <v>2</v>
      </c>
      <c r="H351" s="354"/>
      <c r="I351" s="355"/>
      <c r="J351" s="342"/>
      <c r="K351" s="355"/>
      <c r="L351" s="355"/>
    </row>
    <row r="352" spans="2:12" ht="22.5" customHeight="1" x14ac:dyDescent="0.55000000000000004">
      <c r="B352" s="302"/>
      <c r="C352" s="671" t="s">
        <v>377</v>
      </c>
      <c r="D352" s="572"/>
      <c r="E352" s="572"/>
      <c r="F352" s="573" t="s">
        <v>117</v>
      </c>
      <c r="G352" s="339">
        <v>3</v>
      </c>
      <c r="H352" s="354"/>
      <c r="I352" s="355"/>
      <c r="J352" s="342"/>
      <c r="K352" s="355"/>
      <c r="L352" s="355"/>
    </row>
    <row r="353" spans="2:12" ht="22.5" customHeight="1" x14ac:dyDescent="0.55000000000000004">
      <c r="B353" s="302"/>
      <c r="C353" s="672"/>
      <c r="D353" s="673"/>
      <c r="E353" s="564"/>
      <c r="F353" s="295"/>
      <c r="G353" s="446"/>
      <c r="H353" s="443"/>
      <c r="I353" s="633"/>
      <c r="J353" s="298"/>
      <c r="K353" s="633"/>
      <c r="L353" s="633"/>
    </row>
    <row r="354" spans="2:12" ht="22.5" customHeight="1" x14ac:dyDescent="0.55000000000000004">
      <c r="B354" s="662"/>
      <c r="C354" s="663" t="s">
        <v>378</v>
      </c>
      <c r="D354" s="664"/>
      <c r="E354" s="665"/>
      <c r="F354" s="666"/>
      <c r="G354" s="667"/>
      <c r="H354" s="668"/>
      <c r="I354" s="669"/>
      <c r="J354" s="670"/>
      <c r="K354" s="669"/>
      <c r="L354" s="669"/>
    </row>
    <row r="355" spans="2:12" ht="22.5" customHeight="1" x14ac:dyDescent="0.55000000000000004">
      <c r="B355" s="387"/>
      <c r="C355" s="674"/>
      <c r="D355" s="182"/>
      <c r="E355" s="414"/>
      <c r="F355" s="675"/>
      <c r="G355" s="676"/>
      <c r="H355" s="677"/>
      <c r="I355" s="463"/>
      <c r="J355" s="678"/>
      <c r="K355" s="463"/>
      <c r="L355" s="679"/>
    </row>
    <row r="356" spans="2:12" ht="22.5" customHeight="1" x14ac:dyDescent="0.55000000000000004">
      <c r="B356" s="387"/>
      <c r="C356" s="490" t="s">
        <v>379</v>
      </c>
      <c r="D356" s="680"/>
      <c r="E356" s="681"/>
      <c r="F356" s="675"/>
      <c r="G356" s="682"/>
      <c r="H356" s="683"/>
      <c r="I356" s="684"/>
      <c r="J356" s="685"/>
      <c r="K356" s="684"/>
      <c r="L356" s="684"/>
    </row>
    <row r="357" spans="2:12" ht="22.5" customHeight="1" x14ac:dyDescent="0.55000000000000004">
      <c r="B357" s="387"/>
      <c r="C357" s="182" t="s">
        <v>380</v>
      </c>
      <c r="D357" s="564"/>
      <c r="E357" s="681"/>
      <c r="F357" s="675"/>
      <c r="G357" s="682"/>
      <c r="H357" s="683"/>
      <c r="I357" s="684"/>
      <c r="J357" s="685"/>
      <c r="K357" s="684"/>
      <c r="L357" s="684"/>
    </row>
    <row r="358" spans="2:12" ht="22.5" customHeight="1" x14ac:dyDescent="0.55000000000000004">
      <c r="B358" s="387"/>
      <c r="C358" s="686" t="s">
        <v>381</v>
      </c>
      <c r="D358" s="687"/>
      <c r="E358" s="681"/>
      <c r="F358" s="688" t="s">
        <v>179</v>
      </c>
      <c r="G358" s="339">
        <v>1</v>
      </c>
      <c r="H358" s="354"/>
      <c r="I358" s="355"/>
      <c r="J358" s="342"/>
      <c r="K358" s="355"/>
      <c r="L358" s="355"/>
    </row>
    <row r="359" spans="2:12" ht="22.5" customHeight="1" x14ac:dyDescent="0.55000000000000004">
      <c r="B359" s="387"/>
      <c r="C359" s="686" t="s">
        <v>382</v>
      </c>
      <c r="D359" s="687"/>
      <c r="E359" s="681"/>
      <c r="F359" s="688" t="s">
        <v>179</v>
      </c>
      <c r="G359" s="339">
        <v>1</v>
      </c>
      <c r="H359" s="354"/>
      <c r="I359" s="355"/>
      <c r="J359" s="342"/>
      <c r="K359" s="355"/>
      <c r="L359" s="355"/>
    </row>
    <row r="360" spans="2:12" ht="22.5" customHeight="1" x14ac:dyDescent="0.55000000000000004">
      <c r="B360" s="387"/>
      <c r="C360" s="686"/>
      <c r="D360" s="687"/>
      <c r="E360" s="681"/>
      <c r="F360" s="689"/>
      <c r="G360" s="690"/>
      <c r="H360" s="691"/>
      <c r="I360" s="692"/>
      <c r="J360" s="693"/>
      <c r="K360" s="694"/>
      <c r="L360" s="692"/>
    </row>
    <row r="361" spans="2:12" ht="22.5" customHeight="1" x14ac:dyDescent="0.55000000000000004">
      <c r="B361" s="662"/>
      <c r="C361" s="695" t="s">
        <v>383</v>
      </c>
      <c r="D361" s="367"/>
      <c r="E361" s="696"/>
      <c r="F361" s="697"/>
      <c r="G361" s="698"/>
      <c r="H361" s="698"/>
      <c r="I361" s="699"/>
      <c r="J361" s="700"/>
      <c r="K361" s="699"/>
      <c r="L361" s="699"/>
    </row>
    <row r="362" spans="2:12" ht="22.5" customHeight="1" x14ac:dyDescent="0.55000000000000004">
      <c r="B362" s="387"/>
      <c r="C362" s="701"/>
      <c r="D362" s="702"/>
      <c r="E362" s="681"/>
      <c r="F362" s="675"/>
      <c r="G362" s="703"/>
      <c r="H362" s="683"/>
      <c r="I362" s="684"/>
      <c r="J362" s="685"/>
      <c r="K362" s="684"/>
      <c r="L362" s="684"/>
    </row>
    <row r="363" spans="2:12" ht="22.5" customHeight="1" x14ac:dyDescent="0.45">
      <c r="B363" s="704"/>
      <c r="C363" s="563"/>
      <c r="D363" s="634"/>
      <c r="E363" s="564"/>
      <c r="F363" s="295"/>
      <c r="G363" s="446"/>
      <c r="H363" s="705"/>
      <c r="I363" s="706"/>
      <c r="J363" s="707"/>
      <c r="K363" s="706"/>
      <c r="L363" s="706"/>
    </row>
    <row r="364" spans="2:12" ht="22.5" customHeight="1" x14ac:dyDescent="0.45">
      <c r="B364" s="302"/>
      <c r="C364" s="708" t="s">
        <v>384</v>
      </c>
      <c r="D364" s="709"/>
      <c r="E364" s="710" t="s">
        <v>385</v>
      </c>
      <c r="F364" s="711"/>
      <c r="G364" s="712"/>
      <c r="H364" s="713"/>
      <c r="I364" s="713"/>
      <c r="J364" s="714"/>
      <c r="K364" s="713"/>
      <c r="L364" s="715"/>
    </row>
    <row r="365" spans="2:12" ht="22.5" customHeight="1" x14ac:dyDescent="0.45">
      <c r="B365" s="295"/>
      <c r="C365" s="563"/>
      <c r="D365" s="716"/>
      <c r="E365" s="716" t="s">
        <v>386</v>
      </c>
      <c r="F365" s="717"/>
      <c r="G365" s="718"/>
      <c r="H365" s="719"/>
      <c r="I365" s="719"/>
      <c r="J365" s="720"/>
      <c r="K365" s="719"/>
      <c r="L365" s="721"/>
    </row>
    <row r="366" spans="2:12" ht="22.5" customHeight="1" x14ac:dyDescent="0.45">
      <c r="B366" s="295"/>
      <c r="C366" s="416"/>
      <c r="D366" s="716"/>
      <c r="E366" s="716" t="s">
        <v>387</v>
      </c>
      <c r="F366" s="717"/>
      <c r="G366" s="718"/>
      <c r="H366" s="719"/>
      <c r="I366" s="719"/>
      <c r="J366" s="720"/>
      <c r="K366" s="719"/>
      <c r="L366" s="721"/>
    </row>
    <row r="367" spans="2:12" ht="22.5" customHeight="1" x14ac:dyDescent="0.45">
      <c r="B367" s="722"/>
      <c r="C367" s="723"/>
      <c r="D367" s="724"/>
      <c r="E367" s="725"/>
      <c r="F367" s="726"/>
      <c r="G367" s="727"/>
      <c r="H367" s="728"/>
      <c r="I367" s="728"/>
      <c r="J367" s="729"/>
      <c r="K367" s="728"/>
      <c r="L367" s="730"/>
    </row>
    <row r="368" spans="2:12" ht="22.5" customHeight="1" x14ac:dyDescent="0.45">
      <c r="B368" s="267"/>
      <c r="E368" s="395"/>
      <c r="F368" s="731"/>
      <c r="G368" s="732"/>
      <c r="H368" s="732"/>
      <c r="I368" s="732"/>
      <c r="J368" s="732"/>
      <c r="K368" s="732"/>
      <c r="L368" s="732"/>
    </row>
    <row r="369" spans="2:12" ht="22.5" customHeight="1" x14ac:dyDescent="0.45">
      <c r="B369" s="731"/>
      <c r="E369" s="395"/>
      <c r="F369" s="731"/>
      <c r="G369" s="732"/>
      <c r="H369" s="732"/>
      <c r="I369" s="733"/>
      <c r="J369" s="733"/>
      <c r="K369" s="733"/>
      <c r="L369" s="733"/>
    </row>
    <row r="370" spans="2:12" ht="22.5" customHeight="1" x14ac:dyDescent="0.45">
      <c r="I370" s="735"/>
      <c r="J370" s="735"/>
      <c r="K370" s="735"/>
      <c r="L370" s="733"/>
    </row>
    <row r="371" spans="2:12" ht="22.5" customHeight="1" x14ac:dyDescent="0.45"/>
    <row r="372" spans="2:12" ht="22.5" customHeight="1" x14ac:dyDescent="0.45"/>
    <row r="373" spans="2:12" ht="22.5" customHeight="1" x14ac:dyDescent="0.45"/>
    <row r="374" spans="2:12" ht="22.5" customHeight="1" x14ac:dyDescent="0.45"/>
    <row r="375" spans="2:12" ht="22.5" customHeight="1" x14ac:dyDescent="0.45"/>
    <row r="376" spans="2:12" ht="22.5" customHeight="1" x14ac:dyDescent="0.45"/>
    <row r="377" spans="2:12" ht="22.5" customHeight="1" x14ac:dyDescent="0.45"/>
    <row r="378" spans="2:12" ht="22.5" customHeight="1" x14ac:dyDescent="0.45"/>
    <row r="379" spans="2:12" ht="22.5" customHeight="1" x14ac:dyDescent="0.45"/>
    <row r="380" spans="2:12" ht="22.5" customHeight="1" x14ac:dyDescent="0.45"/>
    <row r="381" spans="2:12" ht="22.5" customHeight="1" x14ac:dyDescent="0.45"/>
    <row r="382" spans="2:12" ht="22.5" customHeight="1" x14ac:dyDescent="0.45"/>
    <row r="383" spans="2:12" ht="22.5" customHeight="1" x14ac:dyDescent="0.45"/>
    <row r="384" spans="2:12" ht="22.5" customHeight="1" x14ac:dyDescent="0.45"/>
    <row r="385" ht="22.5" customHeight="1" x14ac:dyDescent="0.45"/>
    <row r="386" ht="22.5" customHeight="1" x14ac:dyDescent="0.45"/>
    <row r="387" ht="22.5" customHeight="1" x14ac:dyDescent="0.45"/>
    <row r="388" ht="22.5" customHeight="1" x14ac:dyDescent="0.45"/>
    <row r="389" ht="22.5" customHeight="1" x14ac:dyDescent="0.45"/>
    <row r="390" ht="22.5" customHeight="1" x14ac:dyDescent="0.45"/>
    <row r="391" ht="22.5" customHeight="1" x14ac:dyDescent="0.45"/>
    <row r="392" ht="22.5" customHeight="1" x14ac:dyDescent="0.45"/>
    <row r="393" ht="22.5" customHeight="1" x14ac:dyDescent="0.45"/>
    <row r="394" ht="22.5" customHeight="1" x14ac:dyDescent="0.45"/>
    <row r="395" ht="22.5" customHeight="1" x14ac:dyDescent="0.45"/>
    <row r="396" ht="22.5" customHeight="1" x14ac:dyDescent="0.45"/>
    <row r="397" ht="22.5" customHeight="1" x14ac:dyDescent="0.45"/>
    <row r="398" ht="22.5" customHeight="1" x14ac:dyDescent="0.45"/>
    <row r="399" ht="22.5" customHeight="1" x14ac:dyDescent="0.45"/>
    <row r="400" ht="22.5" customHeight="1" x14ac:dyDescent="0.45"/>
    <row r="401" ht="22.5" customHeight="1" x14ac:dyDescent="0.45"/>
    <row r="402" ht="22.5" customHeight="1" x14ac:dyDescent="0.45"/>
    <row r="403" ht="22.5" customHeight="1" x14ac:dyDescent="0.45"/>
    <row r="404" ht="22.5" customHeight="1" x14ac:dyDescent="0.45"/>
    <row r="405" ht="22.5" customHeight="1" x14ac:dyDescent="0.45"/>
    <row r="406" ht="22.5" customHeight="1" x14ac:dyDescent="0.45"/>
    <row r="407" ht="22.5" customHeight="1" x14ac:dyDescent="0.45"/>
    <row r="408" ht="22.5" customHeight="1" x14ac:dyDescent="0.45"/>
    <row r="409" ht="22.5" customHeight="1" x14ac:dyDescent="0.45"/>
    <row r="410" ht="22.5" customHeight="1" x14ac:dyDescent="0.45"/>
    <row r="411" ht="22.5" customHeight="1" x14ac:dyDescent="0.45"/>
    <row r="412" ht="22.5" customHeight="1" x14ac:dyDescent="0.45"/>
    <row r="413" ht="22.5" customHeight="1" x14ac:dyDescent="0.45"/>
    <row r="414" ht="22.5" customHeight="1" x14ac:dyDescent="0.45"/>
    <row r="415" ht="22.5" customHeight="1" x14ac:dyDescent="0.45"/>
    <row r="416" ht="22.5" customHeight="1" x14ac:dyDescent="0.45"/>
    <row r="417" ht="22.5" customHeight="1" x14ac:dyDescent="0.45"/>
    <row r="418" ht="22.5" customHeight="1" x14ac:dyDescent="0.45"/>
    <row r="419" ht="22.5" customHeight="1" x14ac:dyDescent="0.45"/>
    <row r="420" ht="22.5" customHeight="1" x14ac:dyDescent="0.45"/>
    <row r="421" ht="22.5" customHeight="1" x14ac:dyDescent="0.45"/>
    <row r="422" ht="22.5" customHeight="1" x14ac:dyDescent="0.45"/>
    <row r="423" ht="22.5" customHeight="1" x14ac:dyDescent="0.45"/>
    <row r="424" ht="22.5" customHeight="1" x14ac:dyDescent="0.45"/>
    <row r="425" ht="22.5" customHeight="1" x14ac:dyDescent="0.45"/>
    <row r="426" ht="22.5" customHeight="1" x14ac:dyDescent="0.45"/>
    <row r="427" ht="22.5" customHeight="1" x14ac:dyDescent="0.45"/>
    <row r="428" ht="22.5" customHeight="1" x14ac:dyDescent="0.45"/>
    <row r="429" ht="22.5" customHeight="1" x14ac:dyDescent="0.45"/>
    <row r="430" ht="22.5" customHeight="1" x14ac:dyDescent="0.45"/>
    <row r="431" ht="22.5" customHeight="1" x14ac:dyDescent="0.45"/>
    <row r="432" ht="22.5" customHeight="1" x14ac:dyDescent="0.45"/>
    <row r="433" ht="22.5" customHeight="1" x14ac:dyDescent="0.45"/>
    <row r="434" ht="22.5" customHeight="1" x14ac:dyDescent="0.45"/>
    <row r="435" ht="22.5" customHeight="1" x14ac:dyDescent="0.45"/>
    <row r="436" ht="22.5" customHeight="1" x14ac:dyDescent="0.45"/>
    <row r="437" ht="22.5" customHeight="1" x14ac:dyDescent="0.45"/>
    <row r="438" ht="22.5" customHeight="1" x14ac:dyDescent="0.45"/>
    <row r="439" ht="22.5" customHeight="1" x14ac:dyDescent="0.45"/>
    <row r="440" ht="22.5" customHeight="1" x14ac:dyDescent="0.45"/>
    <row r="441" ht="22.5" customHeight="1" x14ac:dyDescent="0.45"/>
    <row r="442" ht="22.5" customHeight="1" x14ac:dyDescent="0.45"/>
    <row r="443" ht="22.5" customHeight="1" x14ac:dyDescent="0.45"/>
    <row r="444" ht="22.5" customHeight="1" x14ac:dyDescent="0.45"/>
    <row r="445" ht="22.5" customHeight="1" x14ac:dyDescent="0.45"/>
    <row r="446" ht="22.5" customHeight="1" x14ac:dyDescent="0.45"/>
    <row r="447" ht="22.5" customHeight="1" x14ac:dyDescent="0.45"/>
    <row r="448" ht="22.5" customHeight="1" x14ac:dyDescent="0.45"/>
    <row r="449" ht="22.5" customHeight="1" x14ac:dyDescent="0.45"/>
    <row r="450" ht="22.5" customHeight="1" x14ac:dyDescent="0.45"/>
    <row r="451" ht="22.5" customHeight="1" x14ac:dyDescent="0.45"/>
    <row r="452" ht="22.5" customHeight="1" x14ac:dyDescent="0.45"/>
    <row r="453" ht="22.5" customHeight="1" x14ac:dyDescent="0.45"/>
    <row r="454" ht="22.5" customHeight="1" x14ac:dyDescent="0.45"/>
    <row r="455" ht="22.5" customHeight="1" x14ac:dyDescent="0.45"/>
    <row r="456" ht="22.5" customHeight="1" x14ac:dyDescent="0.45"/>
    <row r="457" ht="22.5" customHeight="1" x14ac:dyDescent="0.45"/>
    <row r="458" ht="22.5" customHeight="1" x14ac:dyDescent="0.45"/>
    <row r="459" ht="22.5" customHeight="1" x14ac:dyDescent="0.45"/>
    <row r="460" ht="22.5" customHeight="1" x14ac:dyDescent="0.45"/>
    <row r="461" ht="22.5" customHeight="1" x14ac:dyDescent="0.45"/>
    <row r="462" ht="22.5" customHeight="1" x14ac:dyDescent="0.45"/>
    <row r="463" ht="22.5" customHeight="1" x14ac:dyDescent="0.45"/>
    <row r="464" ht="22.5" customHeight="1" x14ac:dyDescent="0.45"/>
    <row r="465" ht="22.5" customHeight="1" x14ac:dyDescent="0.45"/>
    <row r="466" ht="22.5" customHeight="1" x14ac:dyDescent="0.45"/>
    <row r="467" ht="22.5" customHeight="1" x14ac:dyDescent="0.45"/>
    <row r="468" ht="22.5" customHeight="1" x14ac:dyDescent="0.45"/>
    <row r="469" ht="22.5" customHeight="1" x14ac:dyDescent="0.45"/>
    <row r="470" ht="22.5" customHeight="1" x14ac:dyDescent="0.45"/>
    <row r="471" ht="22.5" customHeight="1" x14ac:dyDescent="0.45"/>
    <row r="472" ht="22.5" customHeight="1" x14ac:dyDescent="0.45"/>
    <row r="473" ht="22.5" customHeight="1" x14ac:dyDescent="0.45"/>
    <row r="474" ht="22.5" customHeight="1" x14ac:dyDescent="0.45"/>
    <row r="475" ht="22.5" customHeight="1" x14ac:dyDescent="0.45"/>
    <row r="476" ht="22.5" customHeight="1" x14ac:dyDescent="0.45"/>
    <row r="477" ht="22.5" customHeight="1" x14ac:dyDescent="0.45"/>
    <row r="478" ht="22.5" customHeight="1" x14ac:dyDescent="0.45"/>
    <row r="479" ht="22.5" customHeight="1" x14ac:dyDescent="0.45"/>
    <row r="480" ht="22.5" customHeight="1" x14ac:dyDescent="0.45"/>
    <row r="481" ht="22.5" customHeight="1" x14ac:dyDescent="0.45"/>
    <row r="482" ht="22.5" customHeight="1" x14ac:dyDescent="0.45"/>
    <row r="483" ht="22.5" customHeight="1" x14ac:dyDescent="0.45"/>
    <row r="484" ht="22.5" customHeight="1" x14ac:dyDescent="0.45"/>
    <row r="485" ht="22.5" customHeight="1" x14ac:dyDescent="0.45"/>
    <row r="486" ht="22.5" customHeight="1" x14ac:dyDescent="0.45"/>
    <row r="487" ht="22.5" customHeight="1" x14ac:dyDescent="0.45"/>
    <row r="488" ht="22.5" customHeight="1" x14ac:dyDescent="0.45"/>
    <row r="489" ht="22.5" customHeight="1" x14ac:dyDescent="0.45"/>
    <row r="490" ht="22.5" customHeight="1" x14ac:dyDescent="0.45"/>
    <row r="491" ht="22.5" customHeight="1" x14ac:dyDescent="0.45"/>
    <row r="492" ht="22.5" customHeight="1" x14ac:dyDescent="0.45"/>
    <row r="493" ht="22.5" customHeight="1" x14ac:dyDescent="0.45"/>
    <row r="494" ht="22.5" customHeight="1" x14ac:dyDescent="0.45"/>
    <row r="495" ht="22.5" customHeight="1" x14ac:dyDescent="0.45"/>
    <row r="496" ht="22.5" customHeight="1" x14ac:dyDescent="0.45"/>
    <row r="497" ht="22.5" customHeight="1" x14ac:dyDescent="0.45"/>
    <row r="498" ht="22.5" customHeight="1" x14ac:dyDescent="0.45"/>
    <row r="499" ht="22.5" customHeight="1" x14ac:dyDescent="0.45"/>
    <row r="500" ht="22.5" customHeight="1" x14ac:dyDescent="0.45"/>
    <row r="501" ht="22.5" customHeight="1" x14ac:dyDescent="0.45"/>
    <row r="502" ht="22.5" customHeight="1" x14ac:dyDescent="0.45"/>
    <row r="503" ht="22.5" customHeight="1" x14ac:dyDescent="0.45"/>
    <row r="504" ht="22.5" customHeight="1" x14ac:dyDescent="0.45"/>
    <row r="505" ht="22.5" customHeight="1" x14ac:dyDescent="0.45"/>
    <row r="506" ht="22.5" customHeight="1" x14ac:dyDescent="0.45"/>
    <row r="507" ht="22.5" customHeight="1" x14ac:dyDescent="0.45"/>
    <row r="508" ht="22.5" customHeight="1" x14ac:dyDescent="0.45"/>
    <row r="509" ht="22.5" customHeight="1" x14ac:dyDescent="0.45"/>
    <row r="510" ht="22.5" customHeight="1" x14ac:dyDescent="0.45"/>
    <row r="511" ht="22.5" customHeight="1" x14ac:dyDescent="0.45"/>
    <row r="512" ht="22.5" customHeight="1" x14ac:dyDescent="0.45"/>
    <row r="513" spans="2:12" ht="22.5" customHeight="1" x14ac:dyDescent="0.45"/>
    <row r="514" spans="2:12" ht="22.5" customHeight="1" x14ac:dyDescent="0.45"/>
    <row r="515" spans="2:12" ht="22.5" customHeight="1" x14ac:dyDescent="0.45"/>
    <row r="516" spans="2:12" ht="22.5" customHeight="1" x14ac:dyDescent="0.45"/>
    <row r="517" spans="2:12" ht="22.5" customHeight="1" x14ac:dyDescent="0.45"/>
    <row r="518" spans="2:12" ht="22.5" customHeight="1" x14ac:dyDescent="0.45"/>
    <row r="519" spans="2:12" ht="22.5" customHeight="1" x14ac:dyDescent="0.45"/>
    <row r="520" spans="2:12" ht="22.5" customHeight="1" x14ac:dyDescent="0.45"/>
    <row r="521" spans="2:12" ht="22.5" customHeight="1" x14ac:dyDescent="0.45"/>
    <row r="522" spans="2:12" s="736" customFormat="1" ht="22.5" customHeight="1" x14ac:dyDescent="0.45">
      <c r="B522" s="734"/>
      <c r="C522" s="267"/>
      <c r="D522" s="267"/>
      <c r="E522" s="267"/>
      <c r="F522" s="267"/>
      <c r="G522" s="396"/>
      <c r="H522" s="396"/>
      <c r="I522" s="396"/>
      <c r="J522" s="396"/>
      <c r="K522" s="396"/>
      <c r="L522" s="396"/>
    </row>
    <row r="523" spans="2:12" ht="22.5" customHeight="1" x14ac:dyDescent="0.45"/>
    <row r="524" spans="2:12" ht="22.5" customHeight="1" x14ac:dyDescent="0.45"/>
  </sheetData>
  <mergeCells count="21">
    <mergeCell ref="C313:E313"/>
    <mergeCell ref="C348:E348"/>
    <mergeCell ref="C354:E354"/>
    <mergeCell ref="C149:E149"/>
    <mergeCell ref="C217:E217"/>
    <mergeCell ref="H264:L264"/>
    <mergeCell ref="H265:L265"/>
    <mergeCell ref="H270:L270"/>
    <mergeCell ref="C302:D302"/>
    <mergeCell ref="C101:D101"/>
    <mergeCell ref="C112:D112"/>
    <mergeCell ref="C116:D116"/>
    <mergeCell ref="C121:D121"/>
    <mergeCell ref="C122:D122"/>
    <mergeCell ref="C123:D123"/>
    <mergeCell ref="B1:L1"/>
    <mergeCell ref="K2:L2"/>
    <mergeCell ref="K3:L3"/>
    <mergeCell ref="F4:H4"/>
    <mergeCell ref="F6:H6"/>
    <mergeCell ref="C11:E11"/>
  </mergeCells>
  <pageMargins left="0.31496062992126" right="0.23622047244094499" top="0.59055118110236204" bottom="0.31496062992126" header="0.35433070866141703" footer="0.23622047244094499"/>
  <pageSetup paperSize="9" scale="59" fitToHeight="0" orientation="portrait" r:id="rId1"/>
  <headerFooter alignWithMargins="0">
    <oddHeader>&amp;R&amp;"TH SarabunPSK,Regular"&amp;16แบบ ปร.4 แผ่นที่ &amp;P+2/9</oddHeader>
  </headerFooter>
  <rowBreaks count="4" manualBreakCount="4">
    <brk id="51" max="11" man="1"/>
    <brk id="104" max="11" man="1"/>
    <brk id="324" max="11" man="1"/>
    <brk id="37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ใบสรุปราคา</vt:lpstr>
      <vt:lpstr>สรุปส่วนงาน</vt:lpstr>
      <vt:lpstr>BOQ</vt:lpstr>
      <vt:lpstr>BOQ!Print_Area</vt:lpstr>
      <vt:lpstr>ใบสรุปราคา!Print_Area</vt:lpstr>
      <vt:lpstr>สรุปส่วนงาน!Print_Area</vt:lpstr>
      <vt:lpstr>BOQ!Print_Titles</vt:lpstr>
      <vt:lpstr>สรุปส่วนงาน!Print_Titles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2022-11-28T04:17:21Z</dcterms:created>
  <dcterms:modified xsi:type="dcterms:W3CDTF">2022-11-28T04:20:49Z</dcterms:modified>
</cp:coreProperties>
</file>